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385" activeTab="0"/>
  </bookViews>
  <sheets>
    <sheet name="Price furnitura HAFELE" sheetId="1" r:id="rId1"/>
  </sheets>
  <definedNames/>
  <calcPr fullCalcOnLoad="1" refMode="R1C1"/>
</workbook>
</file>

<file path=xl/sharedStrings.xml><?xml version="1.0" encoding="utf-8"?>
<sst xmlns="http://schemas.openxmlformats.org/spreadsheetml/2006/main" count="263" uniqueCount="146">
  <si>
    <t>шт.</t>
  </si>
  <si>
    <t>шт</t>
  </si>
  <si>
    <t>артикул</t>
  </si>
  <si>
    <r>
      <t>для оформления заказа</t>
    </r>
    <r>
      <rPr>
        <b/>
        <sz val="9"/>
        <rFont val="Arial Cyr"/>
        <family val="0"/>
      </rPr>
      <t xml:space="preserve">, </t>
    </r>
    <r>
      <rPr>
        <sz val="9"/>
        <rFont val="Arial Cyr"/>
        <family val="0"/>
      </rPr>
      <t xml:space="preserve">сохраните расчет в формате Excel и отправьте его нам по E-mail: </t>
    </r>
  </si>
  <si>
    <t>кол-во шт.</t>
  </si>
  <si>
    <t>ед. изм.</t>
  </si>
  <si>
    <t>№ п/п</t>
  </si>
  <si>
    <t>цена           в руб.</t>
  </si>
  <si>
    <t>h - mm тамбурата</t>
  </si>
  <si>
    <t>32 mm</t>
  </si>
  <si>
    <t>40-60 mm</t>
  </si>
  <si>
    <t>32-50 mm</t>
  </si>
  <si>
    <t>16-40 mm</t>
  </si>
  <si>
    <t>29-40 mm</t>
  </si>
  <si>
    <t>34-50 mm</t>
  </si>
  <si>
    <t>60 mm</t>
  </si>
  <si>
    <t>упак мин.шт.</t>
  </si>
  <si>
    <t>29-60 mm</t>
  </si>
  <si>
    <t>32-60 mm</t>
  </si>
  <si>
    <t>50-60 mm</t>
  </si>
  <si>
    <t>25-40 mm</t>
  </si>
  <si>
    <t>наименование фурнитуры, цвет</t>
  </si>
  <si>
    <t xml:space="preserve">Получатель                                                               </t>
  </si>
  <si>
    <t>Сч.№</t>
  </si>
  <si>
    <t>Банк получателя</t>
  </si>
  <si>
    <t>БИК</t>
  </si>
  <si>
    <t>СЧЕТ №</t>
  </si>
  <si>
    <t xml:space="preserve">Заказчик: </t>
  </si>
  <si>
    <t xml:space="preserve">Плательщик </t>
  </si>
  <si>
    <t>УСЛОВИЯ ОПЛАТЫ СЧЕТА И ПОСТАВКИ ПРОДУКЦИИ:</t>
  </si>
  <si>
    <t>2. Дата отгрузки товара: 10 дней с даты поступления денежных средств</t>
  </si>
  <si>
    <t xml:space="preserve">3. Оплата за поставленную продукцию: предоплата 100 %, срок предоплаты по настоящему счету: </t>
  </si>
  <si>
    <t>5. Отпуск товара производится при наличии доверенности.</t>
  </si>
  <si>
    <t>6. Фактическая дата передачи товаров Покупателю может быть отложена на срок, равный сроку задержки платежа</t>
  </si>
  <si>
    <t xml:space="preserve">к оплате: </t>
  </si>
  <si>
    <t>ООО _____________, ИНН/КПП __________/_________, тел. 8 (_____) _______</t>
  </si>
  <si>
    <t>info@tamburat.ru</t>
  </si>
  <si>
    <t>E-mail:</t>
  </si>
  <si>
    <t>Расчет стоимости фурнитуры В РЕЖИМЕ ON-LINE</t>
  </si>
  <si>
    <t>образец заполнения платежного поручения</t>
  </si>
  <si>
    <r>
      <rPr>
        <sz val="8"/>
        <color indexed="12"/>
        <rFont val="Arial Cyr"/>
        <family val="0"/>
      </rPr>
      <t xml:space="preserve">ВНИМАНИЕ ! Позиции обозначеные </t>
    </r>
    <r>
      <rPr>
        <u val="single"/>
        <sz val="8"/>
        <color indexed="12"/>
        <rFont val="Arial Cyr"/>
        <family val="0"/>
      </rPr>
      <t>синим цветом,</t>
    </r>
    <r>
      <rPr>
        <sz val="8"/>
        <color indexed="12"/>
        <rFont val="Arial Cyr"/>
        <family val="0"/>
      </rPr>
      <t xml:space="preserve"> заполняются автоматически</t>
    </r>
  </si>
  <si>
    <t xml:space="preserve">количество заказанной фурнитуры </t>
  </si>
  <si>
    <t xml:space="preserve">Всего с НДС 18%: </t>
  </si>
  <si>
    <t>Сумма НДС:</t>
  </si>
  <si>
    <t xml:space="preserve">Итого рублей: </t>
  </si>
  <si>
    <t>сумма           без НДС</t>
  </si>
  <si>
    <t>263.95.732 корпусная стяжка TAB 20 НС /32 никелированный</t>
  </si>
  <si>
    <t>263.95.332 корпусная стяжка TAB 20 НС /32 черный</t>
  </si>
  <si>
    <t xml:space="preserve">263.95.335 корпусная стяжка TAB 20 НС черный </t>
  </si>
  <si>
    <t>263.95.735 корпусная стяжка TAB 20 НС никелированный</t>
  </si>
  <si>
    <t>263.18.102 стяжка Rafix 20 НС коричневый</t>
  </si>
  <si>
    <t>263.18.302 стяжка Rafix 20 НС черный</t>
  </si>
  <si>
    <t xml:space="preserve">263.18.702 стяжка Rafix 20 НС белый         </t>
  </si>
  <si>
    <t xml:space="preserve">263.46.475 стяжка Rafix-S30 беж.                </t>
  </si>
  <si>
    <t>263.46.175 стяжка Rafix-S30 коричн.</t>
  </si>
  <si>
    <t>263.46.375 стяжка Rafix-S30 черн.</t>
  </si>
  <si>
    <t>263.46.775 стяжка Rafix-S30 бел.</t>
  </si>
  <si>
    <t xml:space="preserve">263.46.455 стяжка Rafix-S30 беж.     </t>
  </si>
  <si>
    <t>263.46.155 стяжка Rafix-S30 коричн.</t>
  </si>
  <si>
    <t xml:space="preserve">263.46.255 стяжка Rafix-S30 бел. алюм. </t>
  </si>
  <si>
    <t>263.46.355 стяжка Rafix-S30 черн.</t>
  </si>
  <si>
    <t xml:space="preserve">263.46.755 стяжка Rafix-S30 бел.    </t>
  </si>
  <si>
    <t>263.00.738 стяжка SOLO 32 цинк никел. с резьбовым отверст</t>
  </si>
  <si>
    <t>262.72.701 стяжка RV RTA верхняя часть RV/O цинк никелиров</t>
  </si>
  <si>
    <t>262.72.901 стяжка RV RTA верхняя часть RV/O цинк хромиров</t>
  </si>
  <si>
    <t>262.72.953 стяжка RV RTA нижняя часть RV/U-T3 cт.оцинк.</t>
  </si>
  <si>
    <t xml:space="preserve">262.25.294 стяжка MINIFIX 15R без покрытия </t>
  </si>
  <si>
    <t>262.25.796 стяжка MINIFIX 15R цвет никеля</t>
  </si>
  <si>
    <t>262.25.892 стяжка MINIFIX 15R черный</t>
  </si>
  <si>
    <t>262.25.696 стяжка MINIFIX 15R никелированный</t>
  </si>
  <si>
    <t>262.25.181 стяжка MINIFIX 15RN цвет никеля</t>
  </si>
  <si>
    <t>262.25.381 стяжка MINIFIX 15RN черный</t>
  </si>
  <si>
    <t>262.25.581 стяжка MINIFIX 15RN никелированный</t>
  </si>
  <si>
    <t>262.89.131 стяжка для столешниц Maxifix 35HC L-90 мм</t>
  </si>
  <si>
    <t>262.89.132 стяжка для столешниц Maxifix 35HC L-165 мм</t>
  </si>
  <si>
    <t>260.13.758 стяжка для кр. задней стенки пласт.бел.L-24мм</t>
  </si>
  <si>
    <t>260.13.150 стяжка для кр. задней стенки пласт коричн.L-24мм</t>
  </si>
  <si>
    <t>260.02.760 стяжка задней стенки (для навешивания) L-24мм</t>
  </si>
  <si>
    <t>260.13.712 стяжка задней стенки пластик бел. L-50мм</t>
  </si>
  <si>
    <t>260.14.700 стяжка задней стенки цинк никелир. L-50мм</t>
  </si>
  <si>
    <t>260.14.710 стяжка для задней стенки ник. L-50мм</t>
  </si>
  <si>
    <t>260.14.900 стяжка задней стенки цинк хром. L-50мм</t>
  </si>
  <si>
    <t>263.66.594 полочный фикс TAB18 для V 29 никель.(для привинч)</t>
  </si>
  <si>
    <t>263.66.398 полочный фикс TAB18 для V 26 черн. (для привинч)</t>
  </si>
  <si>
    <t>263.66.601 полочный фикс TAB18 для V 32 никель.(для привинч)</t>
  </si>
  <si>
    <t>263.66.405 полочный фикс TAB18 для V 32 черн. (для привинч)</t>
  </si>
  <si>
    <t>263.66.635 полочный фикс TAB18 для V 50 никель.(для привинч)</t>
  </si>
  <si>
    <t>263.67.591 полочный фикс TAB V 29/d=5мм никель.(для отверст)</t>
  </si>
  <si>
    <t>263.67.608 полочный фикс TAB V 32/d=5мм никель.(для отверст)</t>
  </si>
  <si>
    <t>263.12.705 стяжка RAFIX-SE 32 7/19 мм белый  без ут. пластик</t>
  </si>
  <si>
    <t>263.13.705 стяжка RAFIX-SE 32 7/19 мм никель  без ут. литая</t>
  </si>
  <si>
    <t>263.16.705 стяжка RAFIX-SE 32 7/19 мм белый с утолщ пластик</t>
  </si>
  <si>
    <t>263.17.705 стяжка RAFIX-SE 32 7/19 мм никель с утолщ литая</t>
  </si>
  <si>
    <t xml:space="preserve">282.24.704 Полкодержатель с шипом никелир. 80 кг. (без винта) </t>
  </si>
  <si>
    <t>013.30.900 спец. шуруп д/тамбурата VARIANTA HC  3/13,8мм</t>
  </si>
  <si>
    <t>013.30.910 винт для тамбурата VARIANTA 5/13,5мм</t>
  </si>
  <si>
    <t>263.20.131 болт RAFIX М20 цинк D=7мм/B.5/7,4мм</t>
  </si>
  <si>
    <t>263.48.001 болт RAFIX-S30 бес покрытия B.5/ 9мм</t>
  </si>
  <si>
    <t>263.48.004 болт RAFIX-S30 бес покрытия B.5/12мм</t>
  </si>
  <si>
    <t>262.27.234 болт MINIFIX 15  бес покрытия  B24/5мм</t>
  </si>
  <si>
    <t>262.27.832 болт MINIFIX 15  оцинкоканный B24/5мм</t>
  </si>
  <si>
    <t>262.28.231 болт MINIFIX 15  бес покрытия  B34/5мм</t>
  </si>
  <si>
    <t>262.28.839 болт MINIFIX 15  оцинкованный B34/5мм</t>
  </si>
  <si>
    <t>282.01.701 полкодерж.cт.никель, 75 кг, для отверстий d7,5мм</t>
  </si>
  <si>
    <t>282.01.505 полкодерж.cт.латунь, 75 кг, для отверстий d7,0мм</t>
  </si>
  <si>
    <t>282.50.704 муфта для полкодержателя , для отверстий d7,5мм</t>
  </si>
  <si>
    <t>282.26.715 полкодержат. цинк никелиров. SV  ZA=10мм</t>
  </si>
  <si>
    <t>282.24.716 полкодерж.цинк никели.    5/6мм</t>
  </si>
  <si>
    <t>282.23.725 полкодержатель</t>
  </si>
  <si>
    <t>282.26.705 полкодержатель  никелир. ZA10 5/5/2мм</t>
  </si>
  <si>
    <t>282.26.700 полкодержатель ZA12 5/5/2мм</t>
  </si>
  <si>
    <t>282.26.725 полкодержатель  никелир. ZA=10   5/5/8мм</t>
  </si>
  <si>
    <t>282.26.721 полкодержатель  никелир. ZA=12,4 5/5/8мм</t>
  </si>
  <si>
    <t>282.24.710 полкодерж.цинк никели.    5/1мм</t>
  </si>
  <si>
    <t>282.24.320 полкодерж.цинк черн.  5/5/1мм</t>
  </si>
  <si>
    <t>282.24.720 полкодерж.цинк никели.  5/5/1мм</t>
  </si>
  <si>
    <t>282.24.726 полкодерж.цинк никели.  5/5/6мм</t>
  </si>
  <si>
    <t>282.18.706 полкодержатель жесткого креплен. никелир</t>
  </si>
  <si>
    <t>282.13.610 полкодержатель  д/стекл. полок никелир.</t>
  </si>
  <si>
    <t>282.24.330 полкодержатель для стекла черн 5/8мм</t>
  </si>
  <si>
    <t>282.24.730 полкодержатель для стекла 5/8мм</t>
  </si>
  <si>
    <t>282.24.332 полкодержатель для стекла черн  5/11мм</t>
  </si>
  <si>
    <t>282.24.732 полкодержатель для стеклянных полок 5/11мм</t>
  </si>
  <si>
    <t xml:space="preserve">263.18.602 стяжка Rafix 20 НС со шкантовым шипом никель лак. </t>
  </si>
  <si>
    <t>263.00.729 стяжка SOLO 32 цинк никелир. с шкантовым шипом</t>
  </si>
  <si>
    <t>262.72.301 стяжка RV RTA верхняя часть RV/O цинк черная</t>
  </si>
  <si>
    <t>262.25.081 корпус стяжки MINIFIX 15RN без покрытия 34мм</t>
  </si>
  <si>
    <t>ИП Божедомов Дмитрий Юрьевич</t>
  </si>
  <si>
    <r>
      <rPr>
        <sz val="7"/>
        <rFont val="Arial"/>
        <family val="2"/>
      </rPr>
      <t>Адрес:</t>
    </r>
    <r>
      <rPr>
        <sz val="8"/>
        <rFont val="Arial"/>
        <family val="2"/>
      </rPr>
      <t xml:space="preserve"> 115191, Москва, ул. М.Тульская 16-17  тел. 8 (919) 993-12-97,  8 (495) 778-48-80</t>
    </r>
  </si>
  <si>
    <t xml:space="preserve">ИП Божедомов Дмитрий Юрьевич ИНН 772500184240 </t>
  </si>
  <si>
    <r>
      <t>40802810638250034580</t>
    </r>
    <r>
      <rPr>
        <sz val="9"/>
        <color indexed="9"/>
        <rFont val="Arial"/>
        <family val="2"/>
      </rPr>
      <t>.</t>
    </r>
  </si>
  <si>
    <r>
      <t>30101810400000000225</t>
    </r>
    <r>
      <rPr>
        <sz val="9"/>
        <color indexed="9"/>
        <rFont val="Arial"/>
        <family val="2"/>
      </rPr>
      <t>.</t>
    </r>
  </si>
  <si>
    <r>
      <t>044525225</t>
    </r>
    <r>
      <rPr>
        <sz val="9"/>
        <color indexed="9"/>
        <rFont val="Arial"/>
        <family val="2"/>
      </rPr>
      <t>.</t>
    </r>
  </si>
  <si>
    <t xml:space="preserve"> __.01.2011 г.</t>
  </si>
  <si>
    <t xml:space="preserve">ОАО СБЕРБАНК РОССИИ Г.МОСКВА </t>
  </si>
  <si>
    <t>1. Условия поставки товара и оплаты счета согласно договору № б/н от _____ ______________ 2011 года</t>
  </si>
  <si>
    <t>4. Место и метод отгрузки товара: склад компании Автотрейдинг в МО (МКАД Москвы), Дзержинский терминал</t>
  </si>
  <si>
    <t>039.70.304</t>
  </si>
  <si>
    <t>039.70.404</t>
  </si>
  <si>
    <t>039.70.504</t>
  </si>
  <si>
    <t>039.70.604</t>
  </si>
  <si>
    <t>Aerofix 100 для плиты тамбурат толщиной 30 мм</t>
  </si>
  <si>
    <t>Aerofix 100 для плиты тамбурат толщиной 40 мм</t>
  </si>
  <si>
    <t>Aerofix 100 для плиты тамбурат толщиной 50 мм</t>
  </si>
  <si>
    <t>Aerofix 100 для плиты тамбурат толщиной 60 мм</t>
  </si>
  <si>
    <t>Клеевой дюбель-муфта Aerofix 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</si>
</sst>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7"/>
      <name val="Arial Cyr"/>
      <family val="0"/>
    </font>
    <font>
      <b/>
      <sz val="8"/>
      <color indexed="14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6"/>
      <name val="Arial"/>
      <family val="2"/>
    </font>
    <font>
      <sz val="6"/>
      <name val="Arial"/>
      <family val="2"/>
    </font>
    <font>
      <i/>
      <sz val="10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9"/>
      <color indexed="12"/>
      <name val="Arial Cyr"/>
      <family val="0"/>
    </font>
    <font>
      <b/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 Cyr"/>
      <family val="0"/>
    </font>
    <font>
      <u val="single"/>
      <sz val="10"/>
      <color indexed="9"/>
      <name val="Arial Cyr"/>
      <family val="0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D0FFD"/>
      <name val="Arial"/>
      <family val="2"/>
    </font>
    <font>
      <u val="single"/>
      <sz val="7"/>
      <color rgb="FF4D0FFD"/>
      <name val="Arial"/>
      <family val="2"/>
    </font>
    <font>
      <sz val="9"/>
      <color rgb="FF0000FF"/>
      <name val="Arial Cyr"/>
      <family val="0"/>
    </font>
    <font>
      <b/>
      <sz val="8"/>
      <color rgb="FF0000FF"/>
      <name val="Arial"/>
      <family val="2"/>
    </font>
    <font>
      <u val="single"/>
      <sz val="9"/>
      <color rgb="FF0000FF"/>
      <name val="Arial Cyr"/>
      <family val="0"/>
    </font>
    <font>
      <u val="single"/>
      <sz val="10"/>
      <color theme="0"/>
      <name val="Arial Cyr"/>
      <family val="0"/>
    </font>
    <font>
      <sz val="8"/>
      <color rgb="FF0000FF"/>
      <name val="Arial Cyr"/>
      <family val="0"/>
    </font>
    <font>
      <sz val="8"/>
      <color theme="0"/>
      <name val="Arial Cyr"/>
      <family val="0"/>
    </font>
    <font>
      <sz val="8"/>
      <color rgb="FF0000FF"/>
      <name val="Arial"/>
      <family val="2"/>
    </font>
    <font>
      <u val="single"/>
      <sz val="8"/>
      <color rgb="FF4D0FF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 horizontal="left"/>
      <protection/>
    </xf>
    <xf numFmtId="0" fontId="1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" fontId="2" fillId="16" borderId="10" xfId="53" applyNumberFormat="1" applyFont="1" applyFill="1" applyBorder="1" applyAlignment="1">
      <alignment horizontal="center" vertical="center" wrapText="1"/>
      <protection/>
    </xf>
    <xf numFmtId="0" fontId="2" fillId="16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2" fontId="2" fillId="33" borderId="0" xfId="53" applyNumberFormat="1" applyFill="1" applyBorder="1" applyAlignment="1">
      <alignment horizontal="center" vertical="center" wrapText="1"/>
      <protection/>
    </xf>
    <xf numFmtId="2" fontId="3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2" fontId="2" fillId="16" borderId="10" xfId="53" applyNumberFormat="1" applyFont="1" applyFill="1" applyBorder="1" applyAlignment="1">
      <alignment horizontal="right" vertical="center" wrapText="1"/>
      <protection/>
    </xf>
    <xf numFmtId="1" fontId="72" fillId="16" borderId="10" xfId="53" applyNumberFormat="1" applyFont="1" applyFill="1" applyBorder="1" applyAlignment="1">
      <alignment horizontal="center" vertical="center" wrapText="1"/>
      <protection/>
    </xf>
    <xf numFmtId="0" fontId="0" fillId="16" borderId="0" xfId="0" applyFill="1" applyBorder="1" applyAlignment="1">
      <alignment/>
    </xf>
    <xf numFmtId="0" fontId="8" fillId="16" borderId="10" xfId="53" applyFont="1" applyFill="1" applyBorder="1" applyAlignment="1">
      <alignment horizontal="center" vertical="center" wrapText="1"/>
      <protection/>
    </xf>
    <xf numFmtId="0" fontId="73" fillId="16" borderId="10" xfId="53" applyFont="1" applyFill="1" applyBorder="1" applyAlignment="1">
      <alignment horizontal="center" vertical="center" wrapText="1"/>
      <protection/>
    </xf>
    <xf numFmtId="0" fontId="8" fillId="16" borderId="10" xfId="53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14" fillId="16" borderId="11" xfId="54" applyFont="1" applyFill="1" applyBorder="1" applyAlignment="1" applyProtection="1">
      <alignment vertical="center" wrapText="1"/>
      <protection hidden="1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21" fillId="33" borderId="0" xfId="54" applyFont="1" applyFill="1" applyBorder="1" applyAlignment="1">
      <alignment vertical="center"/>
      <protection/>
    </xf>
    <xf numFmtId="0" fontId="13" fillId="33" borderId="0" xfId="54" applyFont="1" applyFill="1" applyBorder="1" applyAlignment="1">
      <alignment vertical="center" wrapText="1"/>
      <protection/>
    </xf>
    <xf numFmtId="0" fontId="23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 applyProtection="1">
      <alignment vertical="center" wrapText="1"/>
      <protection locked="0"/>
    </xf>
    <xf numFmtId="0" fontId="25" fillId="33" borderId="0" xfId="54" applyFont="1" applyFill="1" applyBorder="1" applyAlignment="1" applyProtection="1">
      <alignment vertical="center"/>
      <protection locked="0"/>
    </xf>
    <xf numFmtId="0" fontId="25" fillId="33" borderId="0" xfId="54" applyFont="1" applyFill="1" applyBorder="1" applyAlignment="1" applyProtection="1">
      <alignment horizontal="center" vertical="center"/>
      <protection locked="0"/>
    </xf>
    <xf numFmtId="0" fontId="2" fillId="33" borderId="0" xfId="54" applyFont="1" applyFill="1" applyProtection="1">
      <alignment/>
      <protection locked="0"/>
    </xf>
    <xf numFmtId="0" fontId="26" fillId="33" borderId="0" xfId="54" applyFont="1" applyFill="1" applyBorder="1" applyAlignment="1" applyProtection="1">
      <alignment vertical="center"/>
      <protection locked="0"/>
    </xf>
    <xf numFmtId="0" fontId="2" fillId="33" borderId="0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0" xfId="54" applyFont="1" applyFill="1" applyAlignment="1" applyProtection="1">
      <alignment horizontal="left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6" fillId="33" borderId="13" xfId="54" applyFont="1" applyFill="1" applyBorder="1" applyAlignment="1" applyProtection="1">
      <alignment vertical="center" wrapText="1"/>
      <protection locked="0"/>
    </xf>
    <xf numFmtId="0" fontId="25" fillId="33" borderId="13" xfId="54" applyFont="1" applyFill="1" applyBorder="1" applyAlignment="1" applyProtection="1">
      <alignment vertical="center"/>
      <protection locked="0"/>
    </xf>
    <xf numFmtId="0" fontId="8" fillId="16" borderId="14" xfId="53" applyNumberFormat="1" applyFont="1" applyFill="1" applyBorder="1" applyAlignment="1">
      <alignment horizontal="center" vertical="center" wrapText="1"/>
      <protection/>
    </xf>
    <xf numFmtId="0" fontId="74" fillId="33" borderId="0" xfId="0" applyFont="1" applyFill="1" applyBorder="1" applyAlignment="1">
      <alignment/>
    </xf>
    <xf numFmtId="0" fontId="8" fillId="16" borderId="14" xfId="53" applyFont="1" applyFill="1" applyBorder="1" applyAlignment="1">
      <alignment horizontal="center" vertical="center" wrapText="1"/>
      <protection/>
    </xf>
    <xf numFmtId="1" fontId="2" fillId="16" borderId="14" xfId="53" applyNumberFormat="1" applyFont="1" applyFill="1" applyBorder="1" applyAlignment="1">
      <alignment horizontal="center" vertical="center" wrapText="1"/>
      <protection/>
    </xf>
    <xf numFmtId="0" fontId="2" fillId="16" borderId="14" xfId="53" applyFont="1" applyFill="1" applyBorder="1" applyAlignment="1">
      <alignment horizontal="center" vertical="center" wrapText="1"/>
      <protection/>
    </xf>
    <xf numFmtId="2" fontId="2" fillId="16" borderId="14" xfId="53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0" fontId="8" fillId="16" borderId="10" xfId="54" applyFont="1" applyFill="1" applyBorder="1" applyAlignment="1" applyProtection="1">
      <alignment horizontal="center" vertical="center"/>
      <protection hidden="1"/>
    </xf>
    <xf numFmtId="2" fontId="75" fillId="16" borderId="10" xfId="0" applyNumberFormat="1" applyFont="1" applyFill="1" applyBorder="1" applyAlignment="1">
      <alignment/>
    </xf>
    <xf numFmtId="4" fontId="2" fillId="16" borderId="15" xfId="54" applyNumberFormat="1" applyFont="1" applyFill="1" applyBorder="1" applyAlignment="1">
      <alignment horizontal="right" vertical="center" wrapText="1"/>
      <protection/>
    </xf>
    <xf numFmtId="43" fontId="24" fillId="33" borderId="0" xfId="54" applyNumberFormat="1" applyFont="1" applyFill="1" applyBorder="1" applyAlignment="1">
      <alignment vertical="center" wrapText="1"/>
      <protection/>
    </xf>
    <xf numFmtId="0" fontId="25" fillId="33" borderId="16" xfId="54" applyFont="1" applyFill="1" applyBorder="1" applyAlignment="1" applyProtection="1">
      <alignment horizontal="left" vertical="center"/>
      <protection locked="0"/>
    </xf>
    <xf numFmtId="2" fontId="2" fillId="16" borderId="10" xfId="53" applyNumberFormat="1" applyFont="1" applyFill="1" applyBorder="1" applyAlignment="1">
      <alignment vertical="center" wrapText="1"/>
      <protection/>
    </xf>
    <xf numFmtId="2" fontId="2" fillId="16" borderId="10" xfId="53" applyNumberFormat="1" applyFill="1" applyBorder="1" applyAlignment="1">
      <alignment vertical="center" wrapText="1"/>
      <protection/>
    </xf>
    <xf numFmtId="0" fontId="13" fillId="16" borderId="17" xfId="54" applyFont="1" applyFill="1" applyBorder="1" applyAlignment="1" applyProtection="1">
      <alignment horizontal="right" vertical="center" wrapText="1"/>
      <protection hidden="1"/>
    </xf>
    <xf numFmtId="0" fontId="10" fillId="16" borderId="10" xfId="54" applyFont="1" applyFill="1" applyBorder="1" applyAlignment="1" applyProtection="1">
      <alignment horizontal="center" vertical="center" wrapText="1"/>
      <protection hidden="1"/>
    </xf>
    <xf numFmtId="2" fontId="2" fillId="33" borderId="10" xfId="53" applyNumberFormat="1" applyFill="1" applyBorder="1" applyAlignment="1">
      <alignment vertical="center" wrapText="1"/>
      <protection/>
    </xf>
    <xf numFmtId="2" fontId="2" fillId="33" borderId="10" xfId="53" applyNumberFormat="1" applyFont="1" applyFill="1" applyBorder="1" applyAlignment="1">
      <alignment vertical="center" wrapText="1"/>
      <protection/>
    </xf>
    <xf numFmtId="2" fontId="2" fillId="33" borderId="0" xfId="53" applyNumberFormat="1" applyFont="1" applyFill="1" applyBorder="1" applyAlignment="1">
      <alignment vertical="center" wrapText="1"/>
      <protection/>
    </xf>
    <xf numFmtId="2" fontId="2" fillId="33" borderId="0" xfId="53" applyNumberFormat="1" applyFill="1" applyBorder="1" applyAlignment="1">
      <alignment vertical="center" wrapText="1"/>
      <protection/>
    </xf>
    <xf numFmtId="0" fontId="6" fillId="16" borderId="16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/>
    </xf>
    <xf numFmtId="0" fontId="76" fillId="16" borderId="12" xfId="42" applyFont="1" applyFill="1" applyBorder="1" applyAlignment="1" applyProtection="1">
      <alignment horizontal="left" vertical="center"/>
      <protection/>
    </xf>
    <xf numFmtId="0" fontId="74" fillId="16" borderId="18" xfId="0" applyFont="1" applyFill="1" applyBorder="1" applyAlignment="1">
      <alignment horizontal="left" vertical="center"/>
    </xf>
    <xf numFmtId="0" fontId="0" fillId="16" borderId="10" xfId="42" applyFont="1" applyFill="1" applyBorder="1" applyAlignment="1" applyProtection="1">
      <alignment horizontal="left" wrapText="1"/>
      <protection/>
    </xf>
    <xf numFmtId="0" fontId="0" fillId="16" borderId="19" xfId="42" applyFont="1" applyFill="1" applyBorder="1" applyAlignment="1" applyProtection="1">
      <alignment horizontal="left" wrapText="1"/>
      <protection/>
    </xf>
    <xf numFmtId="0" fontId="2" fillId="16" borderId="10" xfId="54" applyFont="1" applyFill="1" applyBorder="1" applyAlignment="1">
      <alignment horizontal="right" vertical="center" wrapText="1"/>
      <protection/>
    </xf>
    <xf numFmtId="0" fontId="27" fillId="16" borderId="20" xfId="54" applyFont="1" applyFill="1" applyBorder="1" applyAlignment="1" applyProtection="1">
      <alignment horizontal="left" vertical="center"/>
      <protection hidden="1"/>
    </xf>
    <xf numFmtId="0" fontId="27" fillId="16" borderId="17" xfId="54" applyFont="1" applyFill="1" applyBorder="1" applyAlignment="1" applyProtection="1">
      <alignment horizontal="left" vertical="center"/>
      <protection hidden="1"/>
    </xf>
    <xf numFmtId="0" fontId="27" fillId="16" borderId="11" xfId="54" applyFont="1" applyFill="1" applyBorder="1" applyAlignment="1" applyProtection="1">
      <alignment horizontal="left" vertical="center"/>
      <protection hidden="1"/>
    </xf>
    <xf numFmtId="0" fontId="13" fillId="16" borderId="21" xfId="54" applyFont="1" applyFill="1" applyBorder="1" applyAlignment="1" applyProtection="1">
      <alignment horizontal="left" vertical="center" wrapText="1"/>
      <protection hidden="1"/>
    </xf>
    <xf numFmtId="0" fontId="13" fillId="16" borderId="12" xfId="54" applyFont="1" applyFill="1" applyBorder="1" applyAlignment="1" applyProtection="1">
      <alignment horizontal="left" vertical="center" wrapText="1"/>
      <protection hidden="1"/>
    </xf>
    <xf numFmtId="0" fontId="13" fillId="16" borderId="18" xfId="54" applyFont="1" applyFill="1" applyBorder="1" applyAlignment="1" applyProtection="1">
      <alignment horizontal="left" vertical="center" wrapText="1"/>
      <protection hidden="1"/>
    </xf>
    <xf numFmtId="0" fontId="27" fillId="16" borderId="19" xfId="54" applyFont="1" applyFill="1" applyBorder="1" applyAlignment="1" applyProtection="1">
      <alignment horizontal="left" vertical="center"/>
      <protection hidden="1"/>
    </xf>
    <xf numFmtId="0" fontId="27" fillId="16" borderId="22" xfId="54" applyFont="1" applyFill="1" applyBorder="1" applyAlignment="1" applyProtection="1">
      <alignment horizontal="left" vertical="center"/>
      <protection hidden="1"/>
    </xf>
    <xf numFmtId="0" fontId="27" fillId="16" borderId="23" xfId="54" applyFont="1" applyFill="1" applyBorder="1" applyAlignment="1" applyProtection="1">
      <alignment horizontal="left" vertical="center"/>
      <protection hidden="1"/>
    </xf>
    <xf numFmtId="0" fontId="14" fillId="16" borderId="16" xfId="54" applyFont="1" applyFill="1" applyBorder="1" applyAlignment="1" applyProtection="1">
      <alignment horizontal="right" vertical="center" wrapText="1"/>
      <protection hidden="1"/>
    </xf>
    <xf numFmtId="0" fontId="14" fillId="16" borderId="0" xfId="54" applyFont="1" applyFill="1" applyBorder="1" applyAlignment="1" applyProtection="1">
      <alignment horizontal="right" vertical="center" wrapText="1"/>
      <protection hidden="1"/>
    </xf>
    <xf numFmtId="0" fontId="59" fillId="16" borderId="20" xfId="42" applyFill="1" applyBorder="1" applyAlignment="1" applyProtection="1">
      <alignment horizontal="center" vertical="center" wrapText="1"/>
      <protection/>
    </xf>
    <xf numFmtId="0" fontId="10" fillId="16" borderId="17" xfId="42" applyFont="1" applyFill="1" applyBorder="1" applyAlignment="1" applyProtection="1">
      <alignment horizontal="center" vertical="center" wrapText="1"/>
      <protection/>
    </xf>
    <xf numFmtId="0" fontId="10" fillId="16" borderId="11" xfId="42" applyFont="1" applyFill="1" applyBorder="1" applyAlignment="1" applyProtection="1">
      <alignment horizontal="center" vertical="center" wrapText="1"/>
      <protection/>
    </xf>
    <xf numFmtId="0" fontId="2" fillId="16" borderId="10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>
      <alignment horizontal="left" vertical="center" wrapText="1"/>
    </xf>
    <xf numFmtId="0" fontId="19" fillId="16" borderId="2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9" fillId="16" borderId="18" xfId="0" applyFont="1" applyFill="1" applyBorder="1" applyAlignment="1">
      <alignment horizontal="center" vertical="center" wrapText="1"/>
    </xf>
    <xf numFmtId="0" fontId="19" fillId="33" borderId="0" xfId="42" applyFont="1" applyFill="1" applyBorder="1" applyAlignment="1" applyProtection="1">
      <alignment horizontal="center" wrapText="1"/>
      <protection/>
    </xf>
    <xf numFmtId="0" fontId="20" fillId="16" borderId="20" xfId="54" applyFont="1" applyFill="1" applyBorder="1" applyAlignment="1" applyProtection="1">
      <alignment horizontal="left" vertical="center" wrapText="1"/>
      <protection hidden="1"/>
    </xf>
    <xf numFmtId="0" fontId="20" fillId="16" borderId="17" xfId="54" applyFont="1" applyFill="1" applyBorder="1" applyAlignment="1" applyProtection="1">
      <alignment horizontal="left" vertical="center" wrapText="1"/>
      <protection hidden="1"/>
    </xf>
    <xf numFmtId="0" fontId="20" fillId="16" borderId="11" xfId="54" applyFont="1" applyFill="1" applyBorder="1" applyAlignment="1" applyProtection="1">
      <alignment horizontal="left" vertical="center" wrapText="1"/>
      <protection hidden="1"/>
    </xf>
    <xf numFmtId="0" fontId="8" fillId="16" borderId="14" xfId="54" applyFont="1" applyFill="1" applyBorder="1" applyAlignment="1" applyProtection="1">
      <alignment horizontal="center" vertical="center"/>
      <protection hidden="1"/>
    </xf>
    <xf numFmtId="0" fontId="8" fillId="16" borderId="15" xfId="54" applyFont="1" applyFill="1" applyBorder="1" applyAlignment="1" applyProtection="1">
      <alignment horizontal="center" vertical="center"/>
      <protection hidden="1"/>
    </xf>
    <xf numFmtId="0" fontId="27" fillId="16" borderId="16" xfId="54" applyFont="1" applyFill="1" applyBorder="1" applyAlignment="1" applyProtection="1">
      <alignment horizontal="left" vertical="center"/>
      <protection hidden="1"/>
    </xf>
    <xf numFmtId="0" fontId="27" fillId="16" borderId="0" xfId="54" applyFont="1" applyFill="1" applyBorder="1" applyAlignment="1" applyProtection="1">
      <alignment horizontal="left" vertical="center"/>
      <protection hidden="1"/>
    </xf>
    <xf numFmtId="0" fontId="27" fillId="16" borderId="13" xfId="54" applyFont="1" applyFill="1" applyBorder="1" applyAlignment="1" applyProtection="1">
      <alignment horizontal="left" vertical="center"/>
      <protection hidden="1"/>
    </xf>
    <xf numFmtId="0" fontId="77" fillId="34" borderId="20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15" fillId="0" borderId="12" xfId="54" applyFont="1" applyFill="1" applyBorder="1" applyAlignment="1" applyProtection="1">
      <alignment horizontal="left"/>
      <protection locked="0"/>
    </xf>
    <xf numFmtId="0" fontId="2" fillId="33" borderId="20" xfId="54" applyFont="1" applyFill="1" applyBorder="1" applyAlignment="1" applyProtection="1">
      <alignment horizontal="left" vertical="center" wrapText="1"/>
      <protection locked="0"/>
    </xf>
    <xf numFmtId="0" fontId="2" fillId="33" borderId="17" xfId="54" applyFont="1" applyFill="1" applyBorder="1" applyAlignment="1" applyProtection="1">
      <alignment horizontal="left" vertical="center" wrapText="1"/>
      <protection locked="0"/>
    </xf>
    <xf numFmtId="0" fontId="2" fillId="33" borderId="11" xfId="54" applyFont="1" applyFill="1" applyBorder="1" applyAlignment="1" applyProtection="1">
      <alignment horizontal="left" vertical="center" wrapText="1"/>
      <protection locked="0"/>
    </xf>
    <xf numFmtId="0" fontId="2" fillId="33" borderId="16" xfId="54" applyFont="1" applyFill="1" applyBorder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 wrapText="1"/>
      <protection locked="0"/>
    </xf>
    <xf numFmtId="0" fontId="2" fillId="33" borderId="13" xfId="54" applyFont="1" applyFill="1" applyBorder="1" applyAlignment="1" applyProtection="1">
      <alignment horizontal="left" vertical="center" wrapText="1"/>
      <protection locked="0"/>
    </xf>
    <xf numFmtId="0" fontId="25" fillId="33" borderId="16" xfId="54" applyFont="1" applyFill="1" applyBorder="1" applyAlignment="1" applyProtection="1">
      <alignment horizontal="left" vertical="center"/>
      <protection locked="0"/>
    </xf>
    <xf numFmtId="0" fontId="25" fillId="33" borderId="0" xfId="54" applyFont="1" applyFill="1" applyBorder="1" applyAlignment="1" applyProtection="1">
      <alignment horizontal="left" vertical="center"/>
      <protection locked="0"/>
    </xf>
    <xf numFmtId="0" fontId="2" fillId="16" borderId="0" xfId="54" applyFont="1" applyFill="1" applyBorder="1" applyAlignment="1" applyProtection="1">
      <alignment horizontal="left" vertical="center" wrapText="1"/>
      <protection hidden="1"/>
    </xf>
    <xf numFmtId="0" fontId="2" fillId="16" borderId="13" xfId="54" applyFont="1" applyFill="1" applyBorder="1" applyAlignment="1" applyProtection="1">
      <alignment horizontal="left" vertical="center" wrapText="1"/>
      <protection hidden="1"/>
    </xf>
    <xf numFmtId="0" fontId="8" fillId="16" borderId="16" xfId="54" applyFont="1" applyFill="1" applyBorder="1" applyAlignment="1" applyProtection="1">
      <alignment horizontal="center" vertical="center" wrapText="1"/>
      <protection hidden="1"/>
    </xf>
    <xf numFmtId="0" fontId="8" fillId="16" borderId="0" xfId="54" applyFont="1" applyFill="1" applyBorder="1" applyAlignment="1" applyProtection="1">
      <alignment horizontal="center" vertical="center" wrapText="1"/>
      <protection hidden="1"/>
    </xf>
    <xf numFmtId="0" fontId="8" fillId="16" borderId="21" xfId="54" applyFont="1" applyFill="1" applyBorder="1" applyAlignment="1" applyProtection="1">
      <alignment horizontal="center" vertical="center" wrapText="1"/>
      <protection hidden="1"/>
    </xf>
    <xf numFmtId="0" fontId="8" fillId="16" borderId="12" xfId="54" applyFont="1" applyFill="1" applyBorder="1" applyAlignment="1" applyProtection="1">
      <alignment horizontal="center" vertical="center" wrapText="1"/>
      <protection hidden="1"/>
    </xf>
    <xf numFmtId="0" fontId="2" fillId="16" borderId="19" xfId="53" applyFill="1" applyBorder="1" applyAlignment="1">
      <alignment horizontal="left" vertical="center" wrapText="1"/>
      <protection/>
    </xf>
    <xf numFmtId="0" fontId="2" fillId="16" borderId="23" xfId="53" applyFill="1" applyBorder="1" applyAlignment="1">
      <alignment horizontal="left" vertical="center" wrapText="1"/>
      <protection/>
    </xf>
    <xf numFmtId="0" fontId="25" fillId="33" borderId="21" xfId="54" applyFont="1" applyFill="1" applyBorder="1" applyAlignment="1" applyProtection="1">
      <alignment horizontal="left" vertical="center"/>
      <protection locked="0"/>
    </xf>
    <xf numFmtId="0" fontId="25" fillId="33" borderId="12" xfId="54" applyFont="1" applyFill="1" applyBorder="1" applyAlignment="1" applyProtection="1">
      <alignment horizontal="left" vertical="center"/>
      <protection locked="0"/>
    </xf>
    <xf numFmtId="0" fontId="25" fillId="33" borderId="18" xfId="54" applyFont="1" applyFill="1" applyBorder="1" applyAlignment="1" applyProtection="1">
      <alignment horizontal="left" vertical="center"/>
      <protection locked="0"/>
    </xf>
    <xf numFmtId="14" fontId="16" fillId="16" borderId="0" xfId="0" applyNumberFormat="1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78" fillId="16" borderId="21" xfId="0" applyFont="1" applyFill="1" applyBorder="1" applyAlignment="1">
      <alignment horizontal="center" vertical="center"/>
    </xf>
    <xf numFmtId="0" fontId="79" fillId="16" borderId="12" xfId="0" applyFont="1" applyFill="1" applyBorder="1" applyAlignment="1">
      <alignment horizontal="center" vertical="center"/>
    </xf>
    <xf numFmtId="0" fontId="22" fillId="0" borderId="0" xfId="54" applyFont="1" applyBorder="1" applyAlignment="1">
      <alignment horizontal="center" vertical="center"/>
      <protection/>
    </xf>
    <xf numFmtId="0" fontId="21" fillId="33" borderId="19" xfId="54" applyFont="1" applyFill="1" applyBorder="1" applyAlignment="1">
      <alignment horizontal="center" vertical="center"/>
      <protection/>
    </xf>
    <xf numFmtId="0" fontId="21" fillId="33" borderId="23" xfId="54" applyFont="1" applyFill="1" applyBorder="1" applyAlignment="1">
      <alignment horizontal="center" vertical="center"/>
      <protection/>
    </xf>
    <xf numFmtId="0" fontId="80" fillId="16" borderId="12" xfId="54" applyFont="1" applyFill="1" applyBorder="1" applyAlignment="1" applyProtection="1">
      <alignment horizontal="left" vertical="center" wrapText="1"/>
      <protection hidden="1"/>
    </xf>
    <xf numFmtId="0" fontId="80" fillId="16" borderId="18" xfId="54" applyFont="1" applyFill="1" applyBorder="1" applyAlignment="1" applyProtection="1">
      <alignment horizontal="left" vertical="center" wrapText="1"/>
      <protection hidden="1"/>
    </xf>
    <xf numFmtId="0" fontId="13" fillId="16" borderId="20" xfId="54" applyFont="1" applyFill="1" applyBorder="1" applyAlignment="1" applyProtection="1">
      <alignment horizontal="center" vertical="center"/>
      <protection hidden="1"/>
    </xf>
    <xf numFmtId="0" fontId="13" fillId="16" borderId="17" xfId="54" applyFont="1" applyFill="1" applyBorder="1" applyAlignment="1" applyProtection="1">
      <alignment horizontal="center" vertical="center"/>
      <protection hidden="1"/>
    </xf>
    <xf numFmtId="0" fontId="81" fillId="16" borderId="19" xfId="53" applyFont="1" applyFill="1" applyBorder="1" applyAlignment="1">
      <alignment horizontal="left" vertical="center" wrapText="1"/>
      <protection/>
    </xf>
    <xf numFmtId="0" fontId="81" fillId="16" borderId="23" xfId="53" applyFont="1" applyFill="1" applyBorder="1" applyAlignment="1">
      <alignment horizontal="left" vertical="center" wrapText="1"/>
      <protection/>
    </xf>
    <xf numFmtId="0" fontId="8" fillId="16" borderId="20" xfId="53" applyNumberFormat="1" applyFont="1" applyFill="1" applyBorder="1" applyAlignment="1">
      <alignment horizontal="center" vertical="center" wrapText="1"/>
      <protection/>
    </xf>
    <xf numFmtId="0" fontId="2" fillId="16" borderId="22" xfId="53" applyFill="1" applyBorder="1" applyAlignment="1">
      <alignment horizontal="left" vertical="center" wrapText="1"/>
      <protection/>
    </xf>
    <xf numFmtId="0" fontId="2" fillId="16" borderId="23" xfId="53" applyFont="1" applyFill="1" applyBorder="1" applyAlignment="1">
      <alignment horizontal="left" vertical="center" wrapText="1"/>
      <protection/>
    </xf>
    <xf numFmtId="0" fontId="2" fillId="16" borderId="22" xfId="53" applyFont="1" applyFill="1" applyBorder="1" applyAlignment="1">
      <alignment horizontal="left" vertical="center" wrapText="1"/>
      <protection/>
    </xf>
    <xf numFmtId="0" fontId="16" fillId="16" borderId="0" xfId="0" applyFont="1" applyFill="1" applyAlignment="1">
      <alignment/>
    </xf>
    <xf numFmtId="0" fontId="16" fillId="16" borderId="22" xfId="0" applyFont="1" applyFill="1" applyBorder="1" applyAlignment="1">
      <alignment/>
    </xf>
    <xf numFmtId="0" fontId="80" fillId="16" borderId="23" xfId="53" applyFont="1" applyFill="1" applyBorder="1" applyAlignment="1">
      <alignment horizontal="left" vertical="center" wrapText="1"/>
      <protection/>
    </xf>
    <xf numFmtId="0" fontId="8" fillId="35" borderId="10" xfId="53" applyNumberFormat="1" applyFont="1" applyFill="1" applyBorder="1" applyAlignment="1">
      <alignment horizontal="center" vertical="center" wrapText="1"/>
      <protection/>
    </xf>
    <xf numFmtId="0" fontId="8" fillId="35" borderId="14" xfId="53" applyNumberFormat="1" applyFont="1" applyFill="1" applyBorder="1" applyAlignment="1">
      <alignment horizontal="center" vertical="center" wrapText="1"/>
      <protection/>
    </xf>
    <xf numFmtId="0" fontId="8" fillId="16" borderId="10" xfId="53" applyFont="1" applyFill="1" applyBorder="1" applyAlignment="1">
      <alignment horizontal="center" vertical="center"/>
      <protection/>
    </xf>
    <xf numFmtId="0" fontId="8" fillId="16" borderId="10" xfId="53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чет для РАДИАЛ-ЛИФТ от 30.08.0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mbura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160" zoomScaleNormal="160" zoomScalePageLayoutView="0" workbookViewId="0" topLeftCell="B86">
      <selection activeCell="I119" sqref="I119"/>
    </sheetView>
  </sheetViews>
  <sheetFormatPr defaultColWidth="9.00390625" defaultRowHeight="12.75"/>
  <cols>
    <col min="1" max="1" width="1.875" style="0" customWidth="1"/>
    <col min="2" max="2" width="3.375" style="0" customWidth="1"/>
    <col min="3" max="3" width="8.125" style="0" customWidth="1"/>
    <col min="4" max="4" width="39.75390625" style="0" customWidth="1"/>
    <col min="5" max="5" width="7.875" style="0" customWidth="1"/>
    <col min="6" max="6" width="6.125" style="0" customWidth="1"/>
    <col min="7" max="7" width="5.75390625" style="0" customWidth="1"/>
    <col min="8" max="8" width="4.00390625" style="0" customWidth="1"/>
    <col min="9" max="9" width="6.25390625" style="0" customWidth="1"/>
    <col min="10" max="10" width="7.875" style="0" customWidth="1"/>
  </cols>
  <sheetData>
    <row r="1" spans="1:16" ht="12.75">
      <c r="A1" s="3"/>
      <c r="B1" s="94" t="s">
        <v>38</v>
      </c>
      <c r="C1" s="95"/>
      <c r="D1" s="95"/>
      <c r="E1" s="95"/>
      <c r="F1" s="95"/>
      <c r="G1" s="95"/>
      <c r="H1" s="95"/>
      <c r="I1" s="95"/>
      <c r="J1" s="96"/>
      <c r="K1" s="3"/>
      <c r="L1" s="3"/>
      <c r="M1" s="3"/>
      <c r="N1" s="3"/>
      <c r="O1" s="3"/>
      <c r="P1" s="3"/>
    </row>
    <row r="2" spans="1:16" ht="12.75">
      <c r="A2" s="3"/>
      <c r="B2" s="59" t="s">
        <v>3</v>
      </c>
      <c r="C2" s="60"/>
      <c r="D2" s="60"/>
      <c r="E2" s="60"/>
      <c r="F2" s="60"/>
      <c r="G2" s="60"/>
      <c r="H2" s="60"/>
      <c r="I2" s="117">
        <v>40544</v>
      </c>
      <c r="J2" s="118"/>
      <c r="K2" s="3"/>
      <c r="L2" s="3"/>
      <c r="M2" s="3"/>
      <c r="N2" s="3"/>
      <c r="O2" s="3"/>
      <c r="P2" s="3"/>
    </row>
    <row r="3" spans="1:16" ht="12.75">
      <c r="A3" s="3"/>
      <c r="B3" s="119" t="s">
        <v>40</v>
      </c>
      <c r="C3" s="120"/>
      <c r="D3" s="120"/>
      <c r="E3" s="120"/>
      <c r="F3" s="120"/>
      <c r="G3" s="120"/>
      <c r="H3" s="120"/>
      <c r="I3" s="61"/>
      <c r="J3" s="62"/>
      <c r="K3" s="3"/>
      <c r="L3" s="3"/>
      <c r="M3" s="3"/>
      <c r="N3" s="3"/>
      <c r="O3" s="3"/>
      <c r="P3" s="3"/>
    </row>
    <row r="4" spans="1:16" ht="9" customHeight="1">
      <c r="A4" s="3"/>
      <c r="B4" s="14"/>
      <c r="C4" s="14"/>
      <c r="D4" s="16"/>
      <c r="E4" s="16"/>
      <c r="F4" s="16"/>
      <c r="G4" s="16"/>
      <c r="H4" s="16"/>
      <c r="I4" s="16"/>
      <c r="J4" s="17"/>
      <c r="K4" s="3"/>
      <c r="L4" s="3"/>
      <c r="M4" s="3"/>
      <c r="N4" s="3"/>
      <c r="O4" s="3"/>
      <c r="P4" s="3"/>
    </row>
    <row r="5" spans="1:16" ht="12.75" customHeight="1">
      <c r="A5" s="3"/>
      <c r="B5" s="63" t="s">
        <v>127</v>
      </c>
      <c r="C5" s="63"/>
      <c r="D5" s="63"/>
      <c r="E5" s="63"/>
      <c r="F5" s="63"/>
      <c r="G5" s="64"/>
      <c r="H5" s="77" t="s">
        <v>36</v>
      </c>
      <c r="I5" s="78"/>
      <c r="J5" s="79"/>
      <c r="K5" s="3"/>
      <c r="L5" s="3"/>
      <c r="M5" s="3"/>
      <c r="N5" s="3"/>
      <c r="O5" s="3"/>
      <c r="P5" s="3"/>
    </row>
    <row r="6" spans="1:16" ht="12.75">
      <c r="A6" s="3"/>
      <c r="B6" s="80" t="s">
        <v>128</v>
      </c>
      <c r="C6" s="80"/>
      <c r="D6" s="80"/>
      <c r="E6" s="80"/>
      <c r="F6" s="80"/>
      <c r="G6" s="81"/>
      <c r="H6" s="82" t="s">
        <v>37</v>
      </c>
      <c r="I6" s="83"/>
      <c r="J6" s="84"/>
      <c r="K6" s="3"/>
      <c r="L6" s="3"/>
      <c r="M6" s="3"/>
      <c r="N6" s="3"/>
      <c r="O6" s="3"/>
      <c r="P6" s="3"/>
    </row>
    <row r="7" spans="1:16" ht="9" customHeight="1">
      <c r="A7" s="7"/>
      <c r="B7" s="85" t="s">
        <v>39</v>
      </c>
      <c r="C7" s="85"/>
      <c r="D7" s="85"/>
      <c r="E7" s="85"/>
      <c r="F7" s="85"/>
      <c r="G7" s="85"/>
      <c r="H7" s="85"/>
      <c r="I7" s="85"/>
      <c r="J7" s="85"/>
      <c r="K7" s="7"/>
      <c r="L7" s="3"/>
      <c r="M7" s="3"/>
      <c r="N7" s="3"/>
      <c r="O7" s="3"/>
      <c r="P7" s="3"/>
    </row>
    <row r="8" spans="1:16" s="19" customFormat="1" ht="9" customHeight="1">
      <c r="A8" s="18"/>
      <c r="B8" s="86" t="s">
        <v>22</v>
      </c>
      <c r="C8" s="87"/>
      <c r="D8" s="87"/>
      <c r="E8" s="88"/>
      <c r="F8" s="89" t="s">
        <v>23</v>
      </c>
      <c r="G8" s="66" t="s">
        <v>130</v>
      </c>
      <c r="H8" s="67"/>
      <c r="I8" s="67"/>
      <c r="J8" s="68"/>
      <c r="K8" s="18"/>
      <c r="L8" s="18"/>
      <c r="M8" s="18"/>
      <c r="N8" s="18"/>
      <c r="O8" s="18"/>
      <c r="P8" s="18"/>
    </row>
    <row r="9" spans="1:16" ht="12.75">
      <c r="A9" s="3"/>
      <c r="B9" s="69" t="s">
        <v>129</v>
      </c>
      <c r="C9" s="70"/>
      <c r="D9" s="70"/>
      <c r="E9" s="71"/>
      <c r="F9" s="90"/>
      <c r="G9" s="91"/>
      <c r="H9" s="92"/>
      <c r="I9" s="92"/>
      <c r="J9" s="93"/>
      <c r="K9" s="3"/>
      <c r="L9" s="3"/>
      <c r="M9" s="3"/>
      <c r="N9" s="3"/>
      <c r="O9" s="3"/>
      <c r="P9" s="3"/>
    </row>
    <row r="10" spans="1:16" ht="12.75" customHeight="1">
      <c r="A10" s="3"/>
      <c r="B10" s="86" t="s">
        <v>24</v>
      </c>
      <c r="C10" s="87"/>
      <c r="D10" s="87"/>
      <c r="E10" s="88"/>
      <c r="F10" s="46" t="s">
        <v>25</v>
      </c>
      <c r="G10" s="66" t="s">
        <v>132</v>
      </c>
      <c r="H10" s="67"/>
      <c r="I10" s="67"/>
      <c r="J10" s="68"/>
      <c r="K10" s="3"/>
      <c r="L10" s="3"/>
      <c r="M10" s="3"/>
      <c r="N10" s="3"/>
      <c r="O10" s="3"/>
      <c r="P10" s="3"/>
    </row>
    <row r="11" spans="1:16" ht="12" customHeight="1">
      <c r="A11" s="3"/>
      <c r="B11" s="69" t="s">
        <v>134</v>
      </c>
      <c r="C11" s="70"/>
      <c r="D11" s="70"/>
      <c r="E11" s="71"/>
      <c r="F11" s="46" t="s">
        <v>23</v>
      </c>
      <c r="G11" s="72" t="s">
        <v>131</v>
      </c>
      <c r="H11" s="73"/>
      <c r="I11" s="73"/>
      <c r="J11" s="74"/>
      <c r="K11" s="3"/>
      <c r="L11" s="3"/>
      <c r="M11" s="3"/>
      <c r="N11" s="3"/>
      <c r="O11" s="3"/>
      <c r="P11" s="3"/>
    </row>
    <row r="12" spans="1:16" ht="15" customHeight="1">
      <c r="A12" s="3"/>
      <c r="B12" s="75"/>
      <c r="C12" s="76"/>
      <c r="D12" s="53" t="s">
        <v>26</v>
      </c>
      <c r="E12" s="54"/>
      <c r="F12" s="126" t="s">
        <v>133</v>
      </c>
      <c r="G12" s="127"/>
      <c r="H12" s="127"/>
      <c r="I12" s="10"/>
      <c r="J12" s="15"/>
      <c r="K12" s="3"/>
      <c r="L12" s="3"/>
      <c r="M12" s="3"/>
      <c r="N12" s="3"/>
      <c r="O12" s="3"/>
      <c r="P12" s="3"/>
    </row>
    <row r="13" spans="1:16" ht="13.5" customHeight="1">
      <c r="A13" s="3"/>
      <c r="B13" s="108" t="s">
        <v>27</v>
      </c>
      <c r="C13" s="109"/>
      <c r="D13" s="106" t="s">
        <v>35</v>
      </c>
      <c r="E13" s="106"/>
      <c r="F13" s="106"/>
      <c r="G13" s="106"/>
      <c r="H13" s="106"/>
      <c r="I13" s="106"/>
      <c r="J13" s="107"/>
      <c r="K13" s="3"/>
      <c r="L13" s="3"/>
      <c r="M13" s="3"/>
      <c r="N13" s="3"/>
      <c r="O13" s="3"/>
      <c r="P13" s="3"/>
    </row>
    <row r="14" spans="1:16" ht="13.5" customHeight="1">
      <c r="A14" s="3"/>
      <c r="B14" s="110" t="s">
        <v>28</v>
      </c>
      <c r="C14" s="111"/>
      <c r="D14" s="124" t="str">
        <f>D13</f>
        <v>ООО _____________, ИНН/КПП __________/_________, тел. 8 (_____) _______</v>
      </c>
      <c r="E14" s="124"/>
      <c r="F14" s="124"/>
      <c r="G14" s="124"/>
      <c r="H14" s="124"/>
      <c r="I14" s="124"/>
      <c r="J14" s="125"/>
      <c r="K14" s="3"/>
      <c r="L14" s="3"/>
      <c r="M14" s="3"/>
      <c r="N14" s="3"/>
      <c r="O14" s="3"/>
      <c r="P14" s="3"/>
    </row>
    <row r="15" spans="1:16" ht="9" customHeight="1">
      <c r="A15" s="7"/>
      <c r="B15" s="31"/>
      <c r="C15" s="31"/>
      <c r="D15" s="32"/>
      <c r="E15" s="32"/>
      <c r="F15" s="32"/>
      <c r="G15" s="33"/>
      <c r="H15" s="33"/>
      <c r="I15" s="33"/>
      <c r="J15" s="33"/>
      <c r="K15" s="7"/>
      <c r="L15" s="3"/>
      <c r="M15" s="3"/>
      <c r="N15" s="3"/>
      <c r="O15" s="3"/>
      <c r="P15" s="3"/>
    </row>
    <row r="16" spans="1:16" ht="34.5" customHeight="1">
      <c r="A16" s="3"/>
      <c r="B16" s="11" t="s">
        <v>6</v>
      </c>
      <c r="C16" s="139" t="s">
        <v>2</v>
      </c>
      <c r="D16" s="140" t="s">
        <v>21</v>
      </c>
      <c r="E16" s="11" t="s">
        <v>8</v>
      </c>
      <c r="F16" s="11" t="s">
        <v>16</v>
      </c>
      <c r="G16" s="11" t="s">
        <v>4</v>
      </c>
      <c r="H16" s="11" t="s">
        <v>5</v>
      </c>
      <c r="I16" s="11" t="s">
        <v>7</v>
      </c>
      <c r="J16" s="11" t="s">
        <v>45</v>
      </c>
      <c r="K16" s="3"/>
      <c r="L16" s="3"/>
      <c r="M16" s="3"/>
      <c r="N16" s="3"/>
      <c r="O16" s="3"/>
      <c r="P16" s="3"/>
    </row>
    <row r="17" spans="1:16" ht="12" customHeight="1">
      <c r="A17" s="3"/>
      <c r="B17" s="13">
        <v>1</v>
      </c>
      <c r="C17" s="112" t="s">
        <v>46</v>
      </c>
      <c r="D17" s="113"/>
      <c r="E17" s="11" t="s">
        <v>9</v>
      </c>
      <c r="F17" s="1">
        <v>100</v>
      </c>
      <c r="G17" s="1"/>
      <c r="H17" s="2" t="s">
        <v>0</v>
      </c>
      <c r="I17" s="56">
        <v>46.42</v>
      </c>
      <c r="J17" s="8">
        <f>G17*I17</f>
        <v>0</v>
      </c>
      <c r="K17" s="4"/>
      <c r="L17" s="57"/>
      <c r="M17" s="5"/>
      <c r="N17" s="6"/>
      <c r="O17" s="7"/>
      <c r="P17" s="7"/>
    </row>
    <row r="18" spans="1:16" ht="12" customHeight="1">
      <c r="A18" s="3"/>
      <c r="B18" s="13">
        <v>2</v>
      </c>
      <c r="C18" s="112" t="s">
        <v>47</v>
      </c>
      <c r="D18" s="113"/>
      <c r="E18" s="11" t="s">
        <v>9</v>
      </c>
      <c r="F18" s="1">
        <v>100</v>
      </c>
      <c r="G18" s="1"/>
      <c r="H18" s="2" t="s">
        <v>0</v>
      </c>
      <c r="I18" s="51">
        <v>46.26</v>
      </c>
      <c r="J18" s="8">
        <f aca="true" t="shared" si="0" ref="J18:J82">G18*I18</f>
        <v>0</v>
      </c>
      <c r="K18" s="4"/>
      <c r="L18" s="57"/>
      <c r="M18" s="5"/>
      <c r="N18" s="6"/>
      <c r="O18" s="7"/>
      <c r="P18" s="7"/>
    </row>
    <row r="19" spans="1:16" ht="12" customHeight="1">
      <c r="A19" s="3"/>
      <c r="B19" s="13">
        <v>3</v>
      </c>
      <c r="C19" s="112" t="s">
        <v>48</v>
      </c>
      <c r="D19" s="113"/>
      <c r="E19" s="11" t="s">
        <v>10</v>
      </c>
      <c r="F19" s="1">
        <v>100</v>
      </c>
      <c r="G19" s="1"/>
      <c r="H19" s="2" t="s">
        <v>0</v>
      </c>
      <c r="I19" s="51">
        <v>46.49</v>
      </c>
      <c r="J19" s="8">
        <f t="shared" si="0"/>
        <v>0</v>
      </c>
      <c r="K19" s="4"/>
      <c r="L19" s="57"/>
      <c r="M19" s="5"/>
      <c r="N19" s="6"/>
      <c r="O19" s="7"/>
      <c r="P19" s="7"/>
    </row>
    <row r="20" spans="1:16" ht="12" customHeight="1">
      <c r="A20" s="3"/>
      <c r="B20" s="13">
        <v>4</v>
      </c>
      <c r="C20" s="112" t="s">
        <v>49</v>
      </c>
      <c r="D20" s="113"/>
      <c r="E20" s="11" t="s">
        <v>10</v>
      </c>
      <c r="F20" s="1">
        <v>100</v>
      </c>
      <c r="G20" s="1"/>
      <c r="H20" s="2" t="s">
        <v>0</v>
      </c>
      <c r="I20" s="51">
        <v>46.97</v>
      </c>
      <c r="J20" s="8">
        <f t="shared" si="0"/>
        <v>0</v>
      </c>
      <c r="K20" s="4"/>
      <c r="L20" s="57"/>
      <c r="M20" s="5"/>
      <c r="N20" s="6"/>
      <c r="O20" s="7"/>
      <c r="P20" s="7"/>
    </row>
    <row r="21" spans="1:16" ht="12" customHeight="1">
      <c r="A21" s="3"/>
      <c r="B21" s="13">
        <v>5</v>
      </c>
      <c r="C21" s="112" t="s">
        <v>50</v>
      </c>
      <c r="D21" s="113"/>
      <c r="E21" s="11" t="s">
        <v>11</v>
      </c>
      <c r="F21" s="1">
        <v>100</v>
      </c>
      <c r="G21" s="1"/>
      <c r="H21" s="2" t="s">
        <v>0</v>
      </c>
      <c r="I21" s="52">
        <v>23.01</v>
      </c>
      <c r="J21" s="8">
        <f t="shared" si="0"/>
        <v>0</v>
      </c>
      <c r="K21" s="4"/>
      <c r="L21" s="58"/>
      <c r="M21" s="5"/>
      <c r="N21" s="6"/>
      <c r="O21" s="7"/>
      <c r="P21" s="7"/>
    </row>
    <row r="22" spans="1:16" ht="12" customHeight="1">
      <c r="A22" s="3"/>
      <c r="B22" s="13">
        <v>6</v>
      </c>
      <c r="C22" s="112" t="s">
        <v>51</v>
      </c>
      <c r="D22" s="113"/>
      <c r="E22" s="11" t="s">
        <v>11</v>
      </c>
      <c r="F22" s="1">
        <v>100</v>
      </c>
      <c r="G22" s="1"/>
      <c r="H22" s="2" t="s">
        <v>0</v>
      </c>
      <c r="I22" s="52">
        <v>23.01</v>
      </c>
      <c r="J22" s="8">
        <f t="shared" si="0"/>
        <v>0</v>
      </c>
      <c r="K22" s="4"/>
      <c r="L22" s="58"/>
      <c r="M22" s="5"/>
      <c r="N22" s="6"/>
      <c r="O22" s="7"/>
      <c r="P22" s="7"/>
    </row>
    <row r="23" spans="1:16" ht="12" customHeight="1">
      <c r="A23" s="3"/>
      <c r="B23" s="13">
        <v>7</v>
      </c>
      <c r="C23" s="112" t="s">
        <v>123</v>
      </c>
      <c r="D23" s="113"/>
      <c r="E23" s="11" t="s">
        <v>11</v>
      </c>
      <c r="F23" s="1">
        <v>100</v>
      </c>
      <c r="G23" s="1"/>
      <c r="H23" s="2" t="s">
        <v>0</v>
      </c>
      <c r="I23" s="55">
        <v>35.86</v>
      </c>
      <c r="J23" s="8">
        <f t="shared" si="0"/>
        <v>0</v>
      </c>
      <c r="K23" s="4"/>
      <c r="L23" s="58"/>
      <c r="M23" s="5"/>
      <c r="N23" s="6"/>
      <c r="O23" s="7"/>
      <c r="P23" s="7"/>
    </row>
    <row r="24" spans="1:16" ht="12" customHeight="1">
      <c r="A24" s="3"/>
      <c r="B24" s="13">
        <v>8</v>
      </c>
      <c r="C24" s="112" t="s">
        <v>52</v>
      </c>
      <c r="D24" s="113"/>
      <c r="E24" s="11" t="s">
        <v>11</v>
      </c>
      <c r="F24" s="1">
        <v>100</v>
      </c>
      <c r="G24" s="1"/>
      <c r="H24" s="2" t="s">
        <v>0</v>
      </c>
      <c r="I24" s="52">
        <v>23.01</v>
      </c>
      <c r="J24" s="8">
        <f t="shared" si="0"/>
        <v>0</v>
      </c>
      <c r="K24" s="4"/>
      <c r="L24" s="58"/>
      <c r="M24" s="5"/>
      <c r="N24" s="6"/>
      <c r="O24" s="7"/>
      <c r="P24" s="7"/>
    </row>
    <row r="25" spans="1:16" ht="12" customHeight="1">
      <c r="A25" s="3"/>
      <c r="B25" s="13">
        <v>9</v>
      </c>
      <c r="C25" s="112" t="s">
        <v>53</v>
      </c>
      <c r="D25" s="113"/>
      <c r="E25" s="11" t="s">
        <v>12</v>
      </c>
      <c r="F25" s="1">
        <v>100</v>
      </c>
      <c r="G25" s="1"/>
      <c r="H25" s="2" t="s">
        <v>1</v>
      </c>
      <c r="I25" s="52">
        <v>16.69</v>
      </c>
      <c r="J25" s="8">
        <f t="shared" si="0"/>
        <v>0</v>
      </c>
      <c r="K25" s="4"/>
      <c r="L25" s="58"/>
      <c r="M25" s="5"/>
      <c r="N25" s="6"/>
      <c r="O25" s="7"/>
      <c r="P25" s="7"/>
    </row>
    <row r="26" spans="1:16" ht="12" customHeight="1">
      <c r="A26" s="3"/>
      <c r="B26" s="13">
        <v>10</v>
      </c>
      <c r="C26" s="112" t="s">
        <v>54</v>
      </c>
      <c r="D26" s="113"/>
      <c r="E26" s="11" t="s">
        <v>12</v>
      </c>
      <c r="F26" s="1">
        <v>100</v>
      </c>
      <c r="G26" s="1"/>
      <c r="H26" s="2" t="s">
        <v>1</v>
      </c>
      <c r="I26" s="52">
        <v>16.69</v>
      </c>
      <c r="J26" s="8">
        <f t="shared" si="0"/>
        <v>0</v>
      </c>
      <c r="K26" s="4"/>
      <c r="L26" s="58"/>
      <c r="M26" s="5"/>
      <c r="N26" s="6"/>
      <c r="O26" s="7"/>
      <c r="P26" s="7"/>
    </row>
    <row r="27" spans="1:16" ht="12" customHeight="1">
      <c r="A27" s="3"/>
      <c r="B27" s="13">
        <v>11</v>
      </c>
      <c r="C27" s="112" t="s">
        <v>55</v>
      </c>
      <c r="D27" s="113"/>
      <c r="E27" s="11" t="s">
        <v>12</v>
      </c>
      <c r="F27" s="1">
        <v>100</v>
      </c>
      <c r="G27" s="1"/>
      <c r="H27" s="2" t="s">
        <v>1</v>
      </c>
      <c r="I27" s="52">
        <v>16.69</v>
      </c>
      <c r="J27" s="8">
        <f t="shared" si="0"/>
        <v>0</v>
      </c>
      <c r="K27" s="4"/>
      <c r="L27" s="58"/>
      <c r="M27" s="5"/>
      <c r="N27" s="6"/>
      <c r="O27" s="7"/>
      <c r="P27" s="7"/>
    </row>
    <row r="28" spans="1:16" ht="12" customHeight="1">
      <c r="A28" s="3"/>
      <c r="B28" s="13">
        <v>12</v>
      </c>
      <c r="C28" s="112" t="s">
        <v>56</v>
      </c>
      <c r="D28" s="113"/>
      <c r="E28" s="11" t="s">
        <v>12</v>
      </c>
      <c r="F28" s="1">
        <v>100</v>
      </c>
      <c r="G28" s="1"/>
      <c r="H28" s="2" t="s">
        <v>1</v>
      </c>
      <c r="I28" s="52">
        <v>16.69</v>
      </c>
      <c r="J28" s="8">
        <f t="shared" si="0"/>
        <v>0</v>
      </c>
      <c r="K28" s="4"/>
      <c r="L28" s="58"/>
      <c r="M28" s="5"/>
      <c r="N28" s="6"/>
      <c r="O28" s="7"/>
      <c r="P28" s="7"/>
    </row>
    <row r="29" spans="1:16" ht="12" customHeight="1">
      <c r="A29" s="3"/>
      <c r="B29" s="13">
        <v>13</v>
      </c>
      <c r="C29" s="112" t="s">
        <v>57</v>
      </c>
      <c r="D29" s="113"/>
      <c r="E29" s="11" t="s">
        <v>12</v>
      </c>
      <c r="F29" s="1">
        <v>100</v>
      </c>
      <c r="G29" s="1"/>
      <c r="H29" s="2" t="s">
        <v>1</v>
      </c>
      <c r="I29" s="52">
        <v>16.69</v>
      </c>
      <c r="J29" s="8">
        <f t="shared" si="0"/>
        <v>0</v>
      </c>
      <c r="K29" s="4"/>
      <c r="L29" s="58"/>
      <c r="M29" s="5"/>
      <c r="N29" s="6"/>
      <c r="O29" s="7"/>
      <c r="P29" s="7"/>
    </row>
    <row r="30" spans="1:16" ht="12" customHeight="1">
      <c r="A30" s="3"/>
      <c r="B30" s="13">
        <v>14</v>
      </c>
      <c r="C30" s="112" t="s">
        <v>58</v>
      </c>
      <c r="D30" s="113"/>
      <c r="E30" s="11" t="s">
        <v>12</v>
      </c>
      <c r="F30" s="1">
        <v>100</v>
      </c>
      <c r="G30" s="1"/>
      <c r="H30" s="2" t="s">
        <v>1</v>
      </c>
      <c r="I30" s="52">
        <v>16.69</v>
      </c>
      <c r="J30" s="8">
        <f t="shared" si="0"/>
        <v>0</v>
      </c>
      <c r="K30" s="4"/>
      <c r="L30" s="58"/>
      <c r="M30" s="5"/>
      <c r="N30" s="6"/>
      <c r="O30" s="7"/>
      <c r="P30" s="7"/>
    </row>
    <row r="31" spans="1:16" ht="12" customHeight="1">
      <c r="A31" s="3"/>
      <c r="B31" s="13">
        <v>15</v>
      </c>
      <c r="C31" s="112" t="s">
        <v>59</v>
      </c>
      <c r="D31" s="113"/>
      <c r="E31" s="11" t="s">
        <v>12</v>
      </c>
      <c r="F31" s="1">
        <v>100</v>
      </c>
      <c r="G31" s="1"/>
      <c r="H31" s="2" t="s">
        <v>1</v>
      </c>
      <c r="I31" s="52">
        <v>18.31</v>
      </c>
      <c r="J31" s="8">
        <f t="shared" si="0"/>
        <v>0</v>
      </c>
      <c r="K31" s="4"/>
      <c r="L31" s="58"/>
      <c r="M31" s="5"/>
      <c r="N31" s="6"/>
      <c r="O31" s="7"/>
      <c r="P31" s="7"/>
    </row>
    <row r="32" spans="1:16" ht="12" customHeight="1">
      <c r="A32" s="3"/>
      <c r="B32" s="13">
        <v>16</v>
      </c>
      <c r="C32" s="112" t="s">
        <v>60</v>
      </c>
      <c r="D32" s="113"/>
      <c r="E32" s="11" t="s">
        <v>12</v>
      </c>
      <c r="F32" s="1">
        <v>100</v>
      </c>
      <c r="G32" s="1"/>
      <c r="H32" s="2" t="s">
        <v>1</v>
      </c>
      <c r="I32" s="52">
        <v>16.69</v>
      </c>
      <c r="J32" s="8">
        <f t="shared" si="0"/>
        <v>0</v>
      </c>
      <c r="K32" s="4"/>
      <c r="L32" s="58"/>
      <c r="M32" s="5"/>
      <c r="N32" s="6"/>
      <c r="O32" s="7"/>
      <c r="P32" s="7"/>
    </row>
    <row r="33" spans="1:16" ht="12" customHeight="1">
      <c r="A33" s="3"/>
      <c r="B33" s="13">
        <v>17</v>
      </c>
      <c r="C33" s="112" t="s">
        <v>61</v>
      </c>
      <c r="D33" s="113"/>
      <c r="E33" s="11" t="s">
        <v>12</v>
      </c>
      <c r="F33" s="1">
        <v>100</v>
      </c>
      <c r="G33" s="1"/>
      <c r="H33" s="2" t="s">
        <v>1</v>
      </c>
      <c r="I33" s="52">
        <v>16.69</v>
      </c>
      <c r="J33" s="8">
        <f t="shared" si="0"/>
        <v>0</v>
      </c>
      <c r="K33" s="4"/>
      <c r="L33" s="58"/>
      <c r="M33" s="5"/>
      <c r="N33" s="6"/>
      <c r="O33" s="7"/>
      <c r="P33" s="7"/>
    </row>
    <row r="34" spans="1:16" ht="12" customHeight="1">
      <c r="A34" s="3"/>
      <c r="B34" s="13">
        <v>18</v>
      </c>
      <c r="C34" s="112" t="s">
        <v>124</v>
      </c>
      <c r="D34" s="113"/>
      <c r="E34" s="11" t="s">
        <v>20</v>
      </c>
      <c r="F34" s="1">
        <v>100</v>
      </c>
      <c r="G34" s="1"/>
      <c r="H34" s="2" t="s">
        <v>1</v>
      </c>
      <c r="I34" s="52">
        <v>142.82</v>
      </c>
      <c r="J34" s="8">
        <f t="shared" si="0"/>
        <v>0</v>
      </c>
      <c r="K34" s="4"/>
      <c r="L34" s="58"/>
      <c r="M34" s="5"/>
      <c r="N34" s="6"/>
      <c r="O34" s="7"/>
      <c r="P34" s="7"/>
    </row>
    <row r="35" spans="1:16" ht="12" customHeight="1">
      <c r="A35" s="3"/>
      <c r="B35" s="13">
        <v>19</v>
      </c>
      <c r="C35" s="112" t="s">
        <v>62</v>
      </c>
      <c r="D35" s="113"/>
      <c r="E35" s="11" t="s">
        <v>20</v>
      </c>
      <c r="F35" s="1">
        <v>100</v>
      </c>
      <c r="G35" s="1"/>
      <c r="H35" s="2" t="s">
        <v>1</v>
      </c>
      <c r="I35" s="55">
        <v>143.12</v>
      </c>
      <c r="J35" s="8">
        <f t="shared" si="0"/>
        <v>0</v>
      </c>
      <c r="K35" s="4"/>
      <c r="L35" s="58"/>
      <c r="M35" s="5"/>
      <c r="N35" s="6"/>
      <c r="O35" s="7"/>
      <c r="P35" s="7"/>
    </row>
    <row r="36" spans="1:16" ht="12" customHeight="1">
      <c r="A36" s="3"/>
      <c r="B36" s="13">
        <v>20</v>
      </c>
      <c r="C36" s="112" t="s">
        <v>125</v>
      </c>
      <c r="D36" s="113"/>
      <c r="E36" s="11" t="s">
        <v>20</v>
      </c>
      <c r="F36" s="1">
        <v>100</v>
      </c>
      <c r="G36" s="1"/>
      <c r="H36" s="2" t="s">
        <v>1</v>
      </c>
      <c r="I36" s="52">
        <v>32.8</v>
      </c>
      <c r="J36" s="8">
        <f t="shared" si="0"/>
        <v>0</v>
      </c>
      <c r="K36" s="4"/>
      <c r="L36" s="58"/>
      <c r="M36" s="5"/>
      <c r="N36" s="6"/>
      <c r="O36" s="7"/>
      <c r="P36" s="7"/>
    </row>
    <row r="37" spans="1:16" ht="12" customHeight="1">
      <c r="A37" s="3"/>
      <c r="B37" s="13">
        <v>21</v>
      </c>
      <c r="C37" s="112" t="s">
        <v>63</v>
      </c>
      <c r="D37" s="113"/>
      <c r="E37" s="11" t="s">
        <v>20</v>
      </c>
      <c r="F37" s="1">
        <v>100</v>
      </c>
      <c r="G37" s="1"/>
      <c r="H37" s="2" t="s">
        <v>1</v>
      </c>
      <c r="I37" s="55">
        <v>23.98</v>
      </c>
      <c r="J37" s="8">
        <f t="shared" si="0"/>
        <v>0</v>
      </c>
      <c r="K37" s="4"/>
      <c r="L37" s="58"/>
      <c r="M37" s="5"/>
      <c r="N37" s="6"/>
      <c r="O37" s="7"/>
      <c r="P37" s="7"/>
    </row>
    <row r="38" spans="1:16" ht="12" customHeight="1">
      <c r="A38" s="3"/>
      <c r="B38" s="13">
        <v>22</v>
      </c>
      <c r="C38" s="112" t="s">
        <v>64</v>
      </c>
      <c r="D38" s="113"/>
      <c r="E38" s="11" t="s">
        <v>20</v>
      </c>
      <c r="F38" s="1">
        <v>100</v>
      </c>
      <c r="G38" s="1"/>
      <c r="H38" s="2" t="s">
        <v>1</v>
      </c>
      <c r="I38" s="52">
        <v>29.56</v>
      </c>
      <c r="J38" s="8">
        <f t="shared" si="0"/>
        <v>0</v>
      </c>
      <c r="K38" s="4"/>
      <c r="L38" s="58"/>
      <c r="M38" s="5"/>
      <c r="N38" s="6"/>
      <c r="O38" s="7"/>
      <c r="P38" s="7"/>
    </row>
    <row r="39" spans="1:16" ht="12" customHeight="1">
      <c r="A39" s="3"/>
      <c r="B39" s="13">
        <v>23</v>
      </c>
      <c r="C39" s="128" t="s">
        <v>65</v>
      </c>
      <c r="D39" s="129"/>
      <c r="E39" s="12"/>
      <c r="F39" s="1">
        <v>100</v>
      </c>
      <c r="G39" s="9">
        <f>G36+G37+G38</f>
        <v>0</v>
      </c>
      <c r="H39" s="2" t="s">
        <v>1</v>
      </c>
      <c r="I39" s="55">
        <v>6.91</v>
      </c>
      <c r="J39" s="8">
        <f t="shared" si="0"/>
        <v>0</v>
      </c>
      <c r="K39" s="4"/>
      <c r="L39" s="58"/>
      <c r="M39" s="5"/>
      <c r="N39" s="6"/>
      <c r="O39" s="7"/>
      <c r="P39" s="7"/>
    </row>
    <row r="40" spans="1:16" ht="12" customHeight="1">
      <c r="A40" s="3"/>
      <c r="B40" s="13">
        <v>24</v>
      </c>
      <c r="C40" s="112" t="s">
        <v>66</v>
      </c>
      <c r="D40" s="113"/>
      <c r="E40" s="11" t="s">
        <v>13</v>
      </c>
      <c r="F40" s="1">
        <v>100</v>
      </c>
      <c r="G40" s="1"/>
      <c r="H40" s="2" t="s">
        <v>1</v>
      </c>
      <c r="I40" s="52">
        <v>6.93</v>
      </c>
      <c r="J40" s="8">
        <f t="shared" si="0"/>
        <v>0</v>
      </c>
      <c r="K40" s="4"/>
      <c r="L40" s="58"/>
      <c r="M40" s="5"/>
      <c r="N40" s="6"/>
      <c r="O40" s="7"/>
      <c r="P40" s="7"/>
    </row>
    <row r="41" spans="1:16" ht="12" customHeight="1">
      <c r="A41" s="3"/>
      <c r="B41" s="13">
        <v>25</v>
      </c>
      <c r="C41" s="112" t="s">
        <v>67</v>
      </c>
      <c r="D41" s="113"/>
      <c r="E41" s="11" t="s">
        <v>13</v>
      </c>
      <c r="F41" s="1">
        <v>100</v>
      </c>
      <c r="G41" s="1"/>
      <c r="H41" s="2" t="s">
        <v>1</v>
      </c>
      <c r="I41" s="52">
        <v>7.32</v>
      </c>
      <c r="J41" s="8">
        <f t="shared" si="0"/>
        <v>0</v>
      </c>
      <c r="K41" s="4"/>
      <c r="L41" s="58"/>
      <c r="M41" s="5"/>
      <c r="N41" s="6"/>
      <c r="O41" s="7"/>
      <c r="P41" s="7"/>
    </row>
    <row r="42" spans="1:16" ht="12" customHeight="1">
      <c r="A42" s="3"/>
      <c r="B42" s="13">
        <v>26</v>
      </c>
      <c r="C42" s="112" t="s">
        <v>68</v>
      </c>
      <c r="D42" s="113"/>
      <c r="E42" s="11" t="s">
        <v>13</v>
      </c>
      <c r="F42" s="1">
        <v>100</v>
      </c>
      <c r="G42" s="1"/>
      <c r="H42" s="2" t="s">
        <v>1</v>
      </c>
      <c r="I42" s="52">
        <v>7.32</v>
      </c>
      <c r="J42" s="8">
        <f t="shared" si="0"/>
        <v>0</v>
      </c>
      <c r="K42" s="4"/>
      <c r="L42" s="58"/>
      <c r="M42" s="5"/>
      <c r="N42" s="6"/>
      <c r="O42" s="7"/>
      <c r="P42" s="7"/>
    </row>
    <row r="43" spans="1:16" ht="12" customHeight="1">
      <c r="A43" s="3"/>
      <c r="B43" s="13">
        <v>27</v>
      </c>
      <c r="C43" s="112" t="s">
        <v>69</v>
      </c>
      <c r="D43" s="113"/>
      <c r="E43" s="11" t="s">
        <v>13</v>
      </c>
      <c r="F43" s="1">
        <v>100</v>
      </c>
      <c r="G43" s="1"/>
      <c r="H43" s="2" t="s">
        <v>1</v>
      </c>
      <c r="I43" s="52">
        <v>8</v>
      </c>
      <c r="J43" s="8">
        <f t="shared" si="0"/>
        <v>0</v>
      </c>
      <c r="K43" s="4"/>
      <c r="L43" s="58"/>
      <c r="M43" s="5"/>
      <c r="N43" s="6"/>
      <c r="O43" s="7"/>
      <c r="P43" s="7"/>
    </row>
    <row r="44" spans="1:16" ht="12" customHeight="1">
      <c r="A44" s="3"/>
      <c r="B44" s="13">
        <v>28</v>
      </c>
      <c r="C44" s="112" t="s">
        <v>126</v>
      </c>
      <c r="D44" s="113"/>
      <c r="E44" s="11" t="s">
        <v>14</v>
      </c>
      <c r="F44" s="1">
        <v>100</v>
      </c>
      <c r="G44" s="1"/>
      <c r="H44" s="2" t="s">
        <v>1</v>
      </c>
      <c r="I44" s="55">
        <v>13.63</v>
      </c>
      <c r="J44" s="8">
        <f t="shared" si="0"/>
        <v>0</v>
      </c>
      <c r="K44" s="4"/>
      <c r="L44" s="58"/>
      <c r="M44" s="5"/>
      <c r="N44" s="6"/>
      <c r="O44" s="7"/>
      <c r="P44" s="7"/>
    </row>
    <row r="45" spans="1:16" ht="12" customHeight="1">
      <c r="A45" s="3"/>
      <c r="B45" s="13">
        <v>29</v>
      </c>
      <c r="C45" s="112" t="s">
        <v>70</v>
      </c>
      <c r="D45" s="113"/>
      <c r="E45" s="11" t="s">
        <v>14</v>
      </c>
      <c r="F45" s="1">
        <v>100</v>
      </c>
      <c r="G45" s="1"/>
      <c r="H45" s="2" t="s">
        <v>1</v>
      </c>
      <c r="I45" s="52">
        <v>14.28</v>
      </c>
      <c r="J45" s="8">
        <f t="shared" si="0"/>
        <v>0</v>
      </c>
      <c r="K45" s="4"/>
      <c r="L45" s="58"/>
      <c r="M45" s="5"/>
      <c r="N45" s="6"/>
      <c r="O45" s="7"/>
      <c r="P45" s="7"/>
    </row>
    <row r="46" spans="1:16" ht="12" customHeight="1">
      <c r="A46" s="3"/>
      <c r="B46" s="13">
        <v>30</v>
      </c>
      <c r="C46" s="112" t="s">
        <v>71</v>
      </c>
      <c r="D46" s="113"/>
      <c r="E46" s="11" t="s">
        <v>14</v>
      </c>
      <c r="F46" s="1">
        <v>100</v>
      </c>
      <c r="G46" s="1"/>
      <c r="H46" s="2" t="s">
        <v>1</v>
      </c>
      <c r="I46" s="52">
        <v>14.28</v>
      </c>
      <c r="J46" s="8">
        <f t="shared" si="0"/>
        <v>0</v>
      </c>
      <c r="K46" s="4"/>
      <c r="L46" s="58"/>
      <c r="M46" s="5"/>
      <c r="N46" s="6"/>
      <c r="O46" s="7"/>
      <c r="P46" s="7"/>
    </row>
    <row r="47" spans="1:16" ht="12" customHeight="1">
      <c r="A47" s="3"/>
      <c r="B47" s="13">
        <v>31</v>
      </c>
      <c r="C47" s="112" t="s">
        <v>72</v>
      </c>
      <c r="D47" s="113"/>
      <c r="E47" s="11" t="s">
        <v>14</v>
      </c>
      <c r="F47" s="1">
        <v>100</v>
      </c>
      <c r="G47" s="1"/>
      <c r="H47" s="2" t="s">
        <v>1</v>
      </c>
      <c r="I47" s="52">
        <v>14.97</v>
      </c>
      <c r="J47" s="8">
        <f t="shared" si="0"/>
        <v>0</v>
      </c>
      <c r="K47" s="4"/>
      <c r="L47" s="58"/>
      <c r="M47" s="5"/>
      <c r="N47" s="6"/>
      <c r="O47" s="7"/>
      <c r="P47" s="7"/>
    </row>
    <row r="48" spans="1:16" ht="12" customHeight="1">
      <c r="A48" s="3"/>
      <c r="B48" s="13">
        <v>32</v>
      </c>
      <c r="C48" s="112" t="s">
        <v>73</v>
      </c>
      <c r="D48" s="113"/>
      <c r="E48" s="11" t="s">
        <v>15</v>
      </c>
      <c r="F48" s="1">
        <v>20</v>
      </c>
      <c r="G48" s="1"/>
      <c r="H48" s="2" t="s">
        <v>0</v>
      </c>
      <c r="I48" s="52">
        <v>259.2</v>
      </c>
      <c r="J48" s="8">
        <f t="shared" si="0"/>
        <v>0</v>
      </c>
      <c r="K48" s="4"/>
      <c r="L48" s="58"/>
      <c r="M48" s="5"/>
      <c r="N48" s="6"/>
      <c r="O48" s="7"/>
      <c r="P48" s="7"/>
    </row>
    <row r="49" spans="1:16" ht="12" customHeight="1">
      <c r="A49" s="3"/>
      <c r="B49" s="13">
        <v>33</v>
      </c>
      <c r="C49" s="112" t="s">
        <v>74</v>
      </c>
      <c r="D49" s="113"/>
      <c r="E49" s="11" t="s">
        <v>15</v>
      </c>
      <c r="F49" s="1">
        <v>20</v>
      </c>
      <c r="G49" s="1"/>
      <c r="H49" s="2" t="s">
        <v>0</v>
      </c>
      <c r="I49" s="52">
        <v>280.89</v>
      </c>
      <c r="J49" s="8">
        <f t="shared" si="0"/>
        <v>0</v>
      </c>
      <c r="K49" s="4"/>
      <c r="L49" s="58"/>
      <c r="M49" s="5"/>
      <c r="N49" s="6"/>
      <c r="O49" s="7"/>
      <c r="P49" s="7"/>
    </row>
    <row r="50" spans="1:16" ht="12" customHeight="1">
      <c r="A50" s="3"/>
      <c r="B50" s="13">
        <v>34</v>
      </c>
      <c r="C50" s="112" t="s">
        <v>75</v>
      </c>
      <c r="D50" s="113"/>
      <c r="E50" s="11"/>
      <c r="F50" s="1">
        <v>100</v>
      </c>
      <c r="G50" s="1"/>
      <c r="H50" s="2" t="s">
        <v>1</v>
      </c>
      <c r="I50" s="55">
        <v>4.11</v>
      </c>
      <c r="J50" s="8">
        <f t="shared" si="0"/>
        <v>0</v>
      </c>
      <c r="K50" s="4"/>
      <c r="L50" s="58"/>
      <c r="M50" s="5"/>
      <c r="N50" s="6"/>
      <c r="O50" s="7"/>
      <c r="P50" s="7"/>
    </row>
    <row r="51" spans="1:16" ht="12" customHeight="1">
      <c r="A51" s="3"/>
      <c r="B51" s="13">
        <v>35</v>
      </c>
      <c r="C51" s="112" t="s">
        <v>76</v>
      </c>
      <c r="D51" s="113"/>
      <c r="E51" s="11"/>
      <c r="F51" s="1">
        <v>100</v>
      </c>
      <c r="G51" s="1"/>
      <c r="H51" s="2" t="s">
        <v>1</v>
      </c>
      <c r="I51" s="52">
        <v>3.96</v>
      </c>
      <c r="J51" s="8">
        <f t="shared" si="0"/>
        <v>0</v>
      </c>
      <c r="K51" s="4"/>
      <c r="L51" s="58"/>
      <c r="M51" s="5"/>
      <c r="N51" s="6"/>
      <c r="O51" s="7"/>
      <c r="P51" s="7"/>
    </row>
    <row r="52" spans="1:16" ht="12" customHeight="1">
      <c r="A52" s="3"/>
      <c r="B52" s="13">
        <v>36</v>
      </c>
      <c r="C52" s="112" t="s">
        <v>77</v>
      </c>
      <c r="D52" s="113"/>
      <c r="E52" s="11"/>
      <c r="F52" s="1">
        <v>100</v>
      </c>
      <c r="G52" s="1"/>
      <c r="H52" s="2" t="s">
        <v>0</v>
      </c>
      <c r="I52" s="55">
        <v>10.73</v>
      </c>
      <c r="J52" s="8">
        <f t="shared" si="0"/>
        <v>0</v>
      </c>
      <c r="K52" s="4"/>
      <c r="L52" s="58"/>
      <c r="M52" s="5"/>
      <c r="N52" s="6"/>
      <c r="O52" s="7"/>
      <c r="P52" s="7"/>
    </row>
    <row r="53" spans="1:16" ht="12" customHeight="1">
      <c r="A53" s="3"/>
      <c r="B53" s="13">
        <v>37</v>
      </c>
      <c r="C53" s="112" t="s">
        <v>78</v>
      </c>
      <c r="D53" s="113"/>
      <c r="E53" s="11"/>
      <c r="F53" s="1">
        <v>100</v>
      </c>
      <c r="G53" s="1"/>
      <c r="H53" s="2" t="s">
        <v>1</v>
      </c>
      <c r="I53" s="52">
        <v>5.37</v>
      </c>
      <c r="J53" s="8">
        <f t="shared" si="0"/>
        <v>0</v>
      </c>
      <c r="K53" s="4"/>
      <c r="L53" s="58"/>
      <c r="M53" s="5"/>
      <c r="N53" s="6"/>
      <c r="O53" s="7"/>
      <c r="P53" s="7"/>
    </row>
    <row r="54" spans="1:16" ht="12" customHeight="1">
      <c r="A54" s="3"/>
      <c r="B54" s="13">
        <v>38</v>
      </c>
      <c r="C54" s="112" t="s">
        <v>79</v>
      </c>
      <c r="D54" s="113"/>
      <c r="E54" s="11"/>
      <c r="F54" s="1">
        <v>100</v>
      </c>
      <c r="G54" s="1"/>
      <c r="H54" s="2" t="s">
        <v>1</v>
      </c>
      <c r="I54" s="52">
        <v>14.17</v>
      </c>
      <c r="J54" s="8">
        <f t="shared" si="0"/>
        <v>0</v>
      </c>
      <c r="K54" s="4"/>
      <c r="L54" s="58"/>
      <c r="M54" s="5"/>
      <c r="N54" s="6"/>
      <c r="O54" s="7"/>
      <c r="P54" s="7"/>
    </row>
    <row r="55" spans="1:16" ht="12" customHeight="1">
      <c r="A55" s="3"/>
      <c r="B55" s="13">
        <v>39</v>
      </c>
      <c r="C55" s="112" t="s">
        <v>80</v>
      </c>
      <c r="D55" s="113"/>
      <c r="E55" s="11"/>
      <c r="F55" s="1">
        <v>100</v>
      </c>
      <c r="G55" s="1"/>
      <c r="H55" s="2" t="s">
        <v>1</v>
      </c>
      <c r="I55" s="52">
        <v>21.75</v>
      </c>
      <c r="J55" s="8">
        <f t="shared" si="0"/>
        <v>0</v>
      </c>
      <c r="K55" s="4"/>
      <c r="L55" s="58"/>
      <c r="M55" s="5"/>
      <c r="N55" s="6"/>
      <c r="O55" s="7"/>
      <c r="P55" s="7"/>
    </row>
    <row r="56" spans="1:16" ht="12" customHeight="1">
      <c r="A56" s="3"/>
      <c r="B56" s="13">
        <v>40</v>
      </c>
      <c r="C56" s="112" t="s">
        <v>81</v>
      </c>
      <c r="D56" s="113"/>
      <c r="E56" s="11"/>
      <c r="F56" s="1">
        <v>100</v>
      </c>
      <c r="G56" s="1"/>
      <c r="H56" s="2" t="s">
        <v>1</v>
      </c>
      <c r="I56" s="52">
        <v>11.84</v>
      </c>
      <c r="J56" s="8">
        <f t="shared" si="0"/>
        <v>0</v>
      </c>
      <c r="K56" s="4"/>
      <c r="L56" s="58"/>
      <c r="M56" s="5"/>
      <c r="N56" s="6"/>
      <c r="O56" s="7"/>
      <c r="P56" s="7"/>
    </row>
    <row r="57" spans="1:16" ht="12" customHeight="1">
      <c r="A57" s="3"/>
      <c r="B57" s="13">
        <v>41</v>
      </c>
      <c r="C57" s="112" t="s">
        <v>82</v>
      </c>
      <c r="D57" s="113"/>
      <c r="E57" s="11" t="s">
        <v>18</v>
      </c>
      <c r="F57" s="1">
        <v>100</v>
      </c>
      <c r="G57" s="1"/>
      <c r="H57" s="2" t="s">
        <v>1</v>
      </c>
      <c r="I57" s="55">
        <v>14.75</v>
      </c>
      <c r="J57" s="8">
        <f t="shared" si="0"/>
        <v>0</v>
      </c>
      <c r="K57" s="4"/>
      <c r="L57" s="58"/>
      <c r="M57" s="5"/>
      <c r="N57" s="6"/>
      <c r="O57" s="7"/>
      <c r="P57" s="7"/>
    </row>
    <row r="58" spans="1:16" ht="12" customHeight="1">
      <c r="A58" s="3"/>
      <c r="B58" s="13">
        <v>42</v>
      </c>
      <c r="C58" s="112" t="s">
        <v>83</v>
      </c>
      <c r="D58" s="113"/>
      <c r="E58" s="11" t="s">
        <v>18</v>
      </c>
      <c r="F58" s="1">
        <v>100</v>
      </c>
      <c r="G58" s="1"/>
      <c r="H58" s="2" t="s">
        <v>1</v>
      </c>
      <c r="I58" s="52">
        <v>16.59</v>
      </c>
      <c r="J58" s="8">
        <f t="shared" si="0"/>
        <v>0</v>
      </c>
      <c r="K58" s="4"/>
      <c r="L58" s="58"/>
      <c r="M58" s="5"/>
      <c r="N58" s="6"/>
      <c r="O58" s="7"/>
      <c r="P58" s="7"/>
    </row>
    <row r="59" spans="1:16" ht="12" customHeight="1">
      <c r="A59" s="3"/>
      <c r="B59" s="13">
        <v>43</v>
      </c>
      <c r="C59" s="112" t="s">
        <v>84</v>
      </c>
      <c r="D59" s="113"/>
      <c r="E59" s="11" t="s">
        <v>18</v>
      </c>
      <c r="F59" s="1">
        <v>100</v>
      </c>
      <c r="G59" s="1"/>
      <c r="H59" s="2" t="s">
        <v>1</v>
      </c>
      <c r="I59" s="52">
        <v>21.37</v>
      </c>
      <c r="J59" s="8">
        <f t="shared" si="0"/>
        <v>0</v>
      </c>
      <c r="K59" s="4"/>
      <c r="L59" s="58"/>
      <c r="M59" s="5"/>
      <c r="N59" s="6"/>
      <c r="O59" s="7"/>
      <c r="P59" s="7"/>
    </row>
    <row r="60" spans="1:16" ht="12" customHeight="1">
      <c r="A60" s="3"/>
      <c r="B60" s="13">
        <v>44</v>
      </c>
      <c r="C60" s="112" t="s">
        <v>85</v>
      </c>
      <c r="D60" s="113"/>
      <c r="E60" s="11" t="s">
        <v>18</v>
      </c>
      <c r="F60" s="1">
        <v>100</v>
      </c>
      <c r="G60" s="1"/>
      <c r="H60" s="2" t="s">
        <v>1</v>
      </c>
      <c r="I60" s="52">
        <v>22.47</v>
      </c>
      <c r="J60" s="8">
        <f t="shared" si="0"/>
        <v>0</v>
      </c>
      <c r="K60" s="4"/>
      <c r="L60" s="58"/>
      <c r="M60" s="5"/>
      <c r="N60" s="6"/>
      <c r="O60" s="7"/>
      <c r="P60" s="7"/>
    </row>
    <row r="61" spans="1:16" ht="12" customHeight="1">
      <c r="A61" s="3"/>
      <c r="B61" s="13">
        <v>45</v>
      </c>
      <c r="C61" s="112" t="s">
        <v>86</v>
      </c>
      <c r="D61" s="113"/>
      <c r="E61" s="11" t="s">
        <v>19</v>
      </c>
      <c r="F61" s="1">
        <v>500</v>
      </c>
      <c r="G61" s="1"/>
      <c r="H61" s="2" t="s">
        <v>1</v>
      </c>
      <c r="I61" s="52">
        <v>27.55</v>
      </c>
      <c r="J61" s="8">
        <f t="shared" si="0"/>
        <v>0</v>
      </c>
      <c r="K61" s="4"/>
      <c r="L61" s="58"/>
      <c r="M61" s="5"/>
      <c r="N61" s="6"/>
      <c r="O61" s="7"/>
      <c r="P61" s="7"/>
    </row>
    <row r="62" spans="1:16" ht="12" customHeight="1">
      <c r="A62" s="3"/>
      <c r="B62" s="13">
        <v>46</v>
      </c>
      <c r="C62" s="112" t="s">
        <v>87</v>
      </c>
      <c r="D62" s="113"/>
      <c r="E62" s="11" t="s">
        <v>17</v>
      </c>
      <c r="F62" s="1">
        <v>100</v>
      </c>
      <c r="G62" s="1"/>
      <c r="H62" s="2" t="s">
        <v>1</v>
      </c>
      <c r="I62" s="55">
        <v>21.74</v>
      </c>
      <c r="J62" s="8">
        <f t="shared" si="0"/>
        <v>0</v>
      </c>
      <c r="K62" s="4"/>
      <c r="L62" s="58"/>
      <c r="M62" s="5"/>
      <c r="N62" s="6"/>
      <c r="O62" s="7"/>
      <c r="P62" s="7"/>
    </row>
    <row r="63" spans="1:16" ht="12" customHeight="1">
      <c r="A63" s="3"/>
      <c r="B63" s="13">
        <v>47</v>
      </c>
      <c r="C63" s="112" t="s">
        <v>88</v>
      </c>
      <c r="D63" s="113"/>
      <c r="E63" s="11" t="s">
        <v>18</v>
      </c>
      <c r="F63" s="1">
        <v>100</v>
      </c>
      <c r="G63" s="1"/>
      <c r="H63" s="2" t="s">
        <v>1</v>
      </c>
      <c r="I63" s="52">
        <v>28.11</v>
      </c>
      <c r="J63" s="8">
        <f t="shared" si="0"/>
        <v>0</v>
      </c>
      <c r="K63" s="4"/>
      <c r="L63" s="58"/>
      <c r="M63" s="5"/>
      <c r="N63" s="6"/>
      <c r="O63" s="7"/>
      <c r="P63" s="7"/>
    </row>
    <row r="64" spans="1:16" ht="12" customHeight="1">
      <c r="A64" s="3"/>
      <c r="B64" s="13">
        <v>48</v>
      </c>
      <c r="C64" s="112" t="s">
        <v>89</v>
      </c>
      <c r="D64" s="113"/>
      <c r="E64" s="11" t="s">
        <v>20</v>
      </c>
      <c r="F64" s="1">
        <v>100</v>
      </c>
      <c r="G64" s="1"/>
      <c r="H64" s="2" t="s">
        <v>1</v>
      </c>
      <c r="I64" s="52">
        <v>15.87</v>
      </c>
      <c r="J64" s="8">
        <f t="shared" si="0"/>
        <v>0</v>
      </c>
      <c r="K64" s="4"/>
      <c r="L64" s="58"/>
      <c r="M64" s="5"/>
      <c r="N64" s="6"/>
      <c r="O64" s="7"/>
      <c r="P64" s="7"/>
    </row>
    <row r="65" spans="1:16" ht="12" customHeight="1">
      <c r="A65" s="3"/>
      <c r="B65" s="13">
        <v>49</v>
      </c>
      <c r="C65" s="112" t="s">
        <v>90</v>
      </c>
      <c r="D65" s="113"/>
      <c r="E65" s="11" t="s">
        <v>20</v>
      </c>
      <c r="F65" s="1">
        <v>100</v>
      </c>
      <c r="G65" s="1"/>
      <c r="H65" s="2" t="s">
        <v>1</v>
      </c>
      <c r="I65" s="52">
        <v>40.99</v>
      </c>
      <c r="J65" s="8">
        <f t="shared" si="0"/>
        <v>0</v>
      </c>
      <c r="K65" s="4"/>
      <c r="L65" s="58"/>
      <c r="M65" s="5"/>
      <c r="N65" s="6"/>
      <c r="O65" s="7"/>
      <c r="P65" s="7"/>
    </row>
    <row r="66" spans="1:16" ht="12" customHeight="1">
      <c r="A66" s="3"/>
      <c r="B66" s="13">
        <v>50</v>
      </c>
      <c r="C66" s="112" t="s">
        <v>91</v>
      </c>
      <c r="D66" s="113"/>
      <c r="E66" s="11" t="s">
        <v>20</v>
      </c>
      <c r="F66" s="1">
        <v>100</v>
      </c>
      <c r="G66" s="1"/>
      <c r="H66" s="2" t="s">
        <v>1</v>
      </c>
      <c r="I66" s="52">
        <v>15.87</v>
      </c>
      <c r="J66" s="8">
        <f t="shared" si="0"/>
        <v>0</v>
      </c>
      <c r="K66" s="4"/>
      <c r="L66" s="58"/>
      <c r="M66" s="5"/>
      <c r="N66" s="6"/>
      <c r="O66" s="7"/>
      <c r="P66" s="7"/>
    </row>
    <row r="67" spans="1:16" ht="12" customHeight="1">
      <c r="A67" s="3"/>
      <c r="B67" s="13">
        <v>51</v>
      </c>
      <c r="C67" s="112" t="s">
        <v>92</v>
      </c>
      <c r="D67" s="113"/>
      <c r="E67" s="11" t="s">
        <v>20</v>
      </c>
      <c r="F67" s="1">
        <v>100</v>
      </c>
      <c r="G67" s="1"/>
      <c r="H67" s="2" t="s">
        <v>1</v>
      </c>
      <c r="I67" s="52">
        <v>40.88</v>
      </c>
      <c r="J67" s="8">
        <f t="shared" si="0"/>
        <v>0</v>
      </c>
      <c r="K67" s="4"/>
      <c r="L67" s="58"/>
      <c r="M67" s="5"/>
      <c r="N67" s="6"/>
      <c r="O67" s="7"/>
      <c r="P67" s="7"/>
    </row>
    <row r="68" spans="1:16" ht="12" customHeight="1">
      <c r="A68" s="3"/>
      <c r="B68" s="13">
        <v>52</v>
      </c>
      <c r="C68" s="112" t="s">
        <v>93</v>
      </c>
      <c r="D68" s="113"/>
      <c r="E68" s="11"/>
      <c r="F68" s="1">
        <v>500</v>
      </c>
      <c r="G68" s="1"/>
      <c r="H68" s="2" t="s">
        <v>1</v>
      </c>
      <c r="I68" s="52">
        <v>10.62</v>
      </c>
      <c r="J68" s="8">
        <f t="shared" si="0"/>
        <v>0</v>
      </c>
      <c r="K68" s="4"/>
      <c r="L68" s="58"/>
      <c r="M68" s="5"/>
      <c r="N68" s="6"/>
      <c r="O68" s="7"/>
      <c r="P68" s="7"/>
    </row>
    <row r="69" spans="1:16" ht="12" customHeight="1">
      <c r="A69" s="3"/>
      <c r="B69" s="137">
        <v>53</v>
      </c>
      <c r="C69" s="128" t="s">
        <v>94</v>
      </c>
      <c r="D69" s="129"/>
      <c r="E69" s="12"/>
      <c r="F69" s="1">
        <v>100</v>
      </c>
      <c r="G69" s="9">
        <f>G35+((G57+G58+G59+G60+G61)*2)+(G62+G63)+(G50+G53+G54+G55+G56)</f>
        <v>0</v>
      </c>
      <c r="H69" s="2" t="s">
        <v>1</v>
      </c>
      <c r="I69" s="52">
        <v>1.59</v>
      </c>
      <c r="J69" s="8">
        <f t="shared" si="0"/>
        <v>0</v>
      </c>
      <c r="K69" s="4"/>
      <c r="L69" s="58"/>
      <c r="M69" s="5"/>
      <c r="N69" s="6"/>
      <c r="O69" s="7"/>
      <c r="P69" s="7"/>
    </row>
    <row r="70" spans="1:16" ht="12" customHeight="1">
      <c r="A70" s="3"/>
      <c r="B70" s="137">
        <v>54</v>
      </c>
      <c r="C70" s="128" t="s">
        <v>95</v>
      </c>
      <c r="D70" s="129"/>
      <c r="E70" s="12"/>
      <c r="F70" s="1">
        <v>100</v>
      </c>
      <c r="G70" s="9">
        <f>((G18+G19+G20+G21)*4)</f>
        <v>0</v>
      </c>
      <c r="H70" s="2" t="s">
        <v>1</v>
      </c>
      <c r="I70" s="55">
        <v>2.49</v>
      </c>
      <c r="J70" s="8">
        <f t="shared" si="0"/>
        <v>0</v>
      </c>
      <c r="K70" s="4"/>
      <c r="L70" s="58"/>
      <c r="M70" s="5"/>
      <c r="N70" s="6"/>
      <c r="O70" s="7"/>
      <c r="P70" s="7"/>
    </row>
    <row r="71" spans="1:16" ht="12" customHeight="1">
      <c r="A71" s="3"/>
      <c r="B71" s="13">
        <v>55</v>
      </c>
      <c r="C71" s="128" t="s">
        <v>96</v>
      </c>
      <c r="D71" s="129"/>
      <c r="E71" s="12"/>
      <c r="F71" s="1">
        <v>100</v>
      </c>
      <c r="G71" s="9">
        <f>(G23+G21+G22+G24)+(G64+G65+G66+G67)</f>
        <v>0</v>
      </c>
      <c r="H71" s="2" t="s">
        <v>1</v>
      </c>
      <c r="I71" s="55">
        <v>1.96</v>
      </c>
      <c r="J71" s="8">
        <f t="shared" si="0"/>
        <v>0</v>
      </c>
      <c r="K71" s="4"/>
      <c r="L71" s="58"/>
      <c r="M71" s="5"/>
      <c r="N71" s="6"/>
      <c r="O71" s="7"/>
      <c r="P71" s="7"/>
    </row>
    <row r="72" spans="1:16" ht="12" customHeight="1">
      <c r="A72" s="3"/>
      <c r="B72" s="13">
        <v>56</v>
      </c>
      <c r="C72" s="128" t="s">
        <v>97</v>
      </c>
      <c r="D72" s="129"/>
      <c r="E72" s="12"/>
      <c r="F72" s="1">
        <v>100</v>
      </c>
      <c r="G72" s="9">
        <f>G25+G26+G27+G28+G29+G30+G31+G32+G33</f>
        <v>0</v>
      </c>
      <c r="H72" s="2" t="s">
        <v>1</v>
      </c>
      <c r="I72" s="55">
        <v>4.99</v>
      </c>
      <c r="J72" s="8">
        <f t="shared" si="0"/>
        <v>0</v>
      </c>
      <c r="K72" s="4"/>
      <c r="L72" s="58"/>
      <c r="M72" s="5"/>
      <c r="N72" s="6"/>
      <c r="O72" s="7"/>
      <c r="P72" s="7"/>
    </row>
    <row r="73" spans="1:16" ht="12" customHeight="1">
      <c r="A73" s="3"/>
      <c r="B73" s="13">
        <v>57</v>
      </c>
      <c r="C73" s="128" t="s">
        <v>98</v>
      </c>
      <c r="D73" s="129"/>
      <c r="E73" s="12"/>
      <c r="F73" s="1">
        <v>100</v>
      </c>
      <c r="G73" s="9">
        <f>G26+G27+G28+G29+G30+G31+G32+G33+G34</f>
        <v>0</v>
      </c>
      <c r="H73" s="2" t="s">
        <v>1</v>
      </c>
      <c r="I73" s="52">
        <v>3.59</v>
      </c>
      <c r="J73" s="8">
        <f t="shared" si="0"/>
        <v>0</v>
      </c>
      <c r="K73" s="4"/>
      <c r="L73" s="58"/>
      <c r="M73" s="5"/>
      <c r="N73" s="6"/>
      <c r="O73" s="7"/>
      <c r="P73" s="7"/>
    </row>
    <row r="74" spans="1:16" ht="12" customHeight="1">
      <c r="A74" s="3"/>
      <c r="B74" s="13">
        <v>58</v>
      </c>
      <c r="C74" s="128" t="s">
        <v>99</v>
      </c>
      <c r="D74" s="129"/>
      <c r="E74" s="12"/>
      <c r="F74" s="1">
        <v>100</v>
      </c>
      <c r="G74" s="9">
        <f>G40+G42</f>
        <v>0</v>
      </c>
      <c r="H74" s="2" t="s">
        <v>1</v>
      </c>
      <c r="I74" s="55">
        <v>4.97</v>
      </c>
      <c r="J74" s="8">
        <f t="shared" si="0"/>
        <v>0</v>
      </c>
      <c r="K74" s="4"/>
      <c r="L74" s="58"/>
      <c r="M74" s="5"/>
      <c r="N74" s="6"/>
      <c r="O74" s="7"/>
      <c r="P74" s="7"/>
    </row>
    <row r="75" spans="1:16" ht="12" customHeight="1">
      <c r="A75" s="3"/>
      <c r="B75" s="13">
        <v>59</v>
      </c>
      <c r="C75" s="128" t="s">
        <v>100</v>
      </c>
      <c r="D75" s="129"/>
      <c r="E75" s="12"/>
      <c r="F75" s="1">
        <v>100</v>
      </c>
      <c r="G75" s="9">
        <f>G41+G43</f>
        <v>0</v>
      </c>
      <c r="H75" s="2" t="s">
        <v>1</v>
      </c>
      <c r="I75" s="52">
        <v>4.01</v>
      </c>
      <c r="J75" s="8">
        <f t="shared" si="0"/>
        <v>0</v>
      </c>
      <c r="K75" s="4"/>
      <c r="L75" s="58"/>
      <c r="M75" s="5"/>
      <c r="N75" s="6"/>
      <c r="O75" s="7"/>
      <c r="P75" s="7"/>
    </row>
    <row r="76" spans="1:16" ht="12" customHeight="1">
      <c r="A76" s="3"/>
      <c r="B76" s="13">
        <v>60</v>
      </c>
      <c r="C76" s="128" t="s">
        <v>101</v>
      </c>
      <c r="D76" s="129"/>
      <c r="E76" s="12"/>
      <c r="F76" s="1">
        <v>100</v>
      </c>
      <c r="G76" s="9">
        <f>G44+G46</f>
        <v>0</v>
      </c>
      <c r="H76" s="2" t="s">
        <v>1</v>
      </c>
      <c r="I76" s="52">
        <v>4.01</v>
      </c>
      <c r="J76" s="8">
        <f t="shared" si="0"/>
        <v>0</v>
      </c>
      <c r="K76" s="4"/>
      <c r="L76" s="58"/>
      <c r="M76" s="5"/>
      <c r="N76" s="6"/>
      <c r="O76" s="7"/>
      <c r="P76" s="7"/>
    </row>
    <row r="77" spans="1:16" ht="12" customHeight="1">
      <c r="A77" s="3"/>
      <c r="B77" s="13">
        <v>61</v>
      </c>
      <c r="C77" s="128" t="s">
        <v>102</v>
      </c>
      <c r="D77" s="129"/>
      <c r="E77" s="12"/>
      <c r="F77" s="1">
        <v>100</v>
      </c>
      <c r="G77" s="9">
        <f>G45+G47</f>
        <v>0</v>
      </c>
      <c r="H77" s="2" t="s">
        <v>1</v>
      </c>
      <c r="I77" s="52">
        <v>4.41</v>
      </c>
      <c r="J77" s="8">
        <f t="shared" si="0"/>
        <v>0</v>
      </c>
      <c r="K77" s="4"/>
      <c r="L77" s="58"/>
      <c r="M77" s="5"/>
      <c r="N77" s="6"/>
      <c r="O77" s="7"/>
      <c r="P77" s="7"/>
    </row>
    <row r="78" spans="1:16" ht="12" customHeight="1">
      <c r="A78" s="3"/>
      <c r="B78" s="13">
        <v>62</v>
      </c>
      <c r="C78" s="112" t="s">
        <v>103</v>
      </c>
      <c r="D78" s="113"/>
      <c r="E78" s="11"/>
      <c r="F78" s="1">
        <v>500</v>
      </c>
      <c r="G78" s="1"/>
      <c r="H78" s="2" t="s">
        <v>1</v>
      </c>
      <c r="I78" s="52">
        <v>2.39</v>
      </c>
      <c r="J78" s="8">
        <f t="shared" si="0"/>
        <v>0</v>
      </c>
      <c r="K78" s="4"/>
      <c r="L78" s="58"/>
      <c r="M78" s="5"/>
      <c r="N78" s="6"/>
      <c r="O78" s="7"/>
      <c r="P78" s="7"/>
    </row>
    <row r="79" spans="1:16" ht="12" customHeight="1">
      <c r="A79" s="3"/>
      <c r="B79" s="13">
        <v>63</v>
      </c>
      <c r="C79" s="112" t="s">
        <v>104</v>
      </c>
      <c r="D79" s="113"/>
      <c r="E79" s="11"/>
      <c r="F79" s="1">
        <v>500</v>
      </c>
      <c r="G79" s="1"/>
      <c r="H79" s="2" t="s">
        <v>1</v>
      </c>
      <c r="I79" s="52">
        <v>2.39</v>
      </c>
      <c r="J79" s="8">
        <f t="shared" si="0"/>
        <v>0</v>
      </c>
      <c r="K79" s="4"/>
      <c r="L79" s="58"/>
      <c r="M79" s="5"/>
      <c r="N79" s="6"/>
      <c r="O79" s="7"/>
      <c r="P79" s="7"/>
    </row>
    <row r="80" spans="1:16" ht="12" customHeight="1">
      <c r="A80" s="3"/>
      <c r="B80" s="13">
        <v>64</v>
      </c>
      <c r="C80" s="112" t="s">
        <v>105</v>
      </c>
      <c r="D80" s="113"/>
      <c r="E80" s="11"/>
      <c r="F80" s="1">
        <v>500</v>
      </c>
      <c r="G80" s="1"/>
      <c r="H80" s="2" t="s">
        <v>1</v>
      </c>
      <c r="I80" s="52">
        <v>1.49</v>
      </c>
      <c r="J80" s="8">
        <f t="shared" si="0"/>
        <v>0</v>
      </c>
      <c r="K80" s="4"/>
      <c r="L80" s="58"/>
      <c r="M80" s="5"/>
      <c r="N80" s="6"/>
      <c r="O80" s="7"/>
      <c r="P80" s="7"/>
    </row>
    <row r="81" spans="1:16" ht="12" customHeight="1">
      <c r="A81" s="3"/>
      <c r="B81" s="13">
        <v>65</v>
      </c>
      <c r="C81" s="112" t="s">
        <v>106</v>
      </c>
      <c r="D81" s="113"/>
      <c r="E81" s="11"/>
      <c r="F81" s="1">
        <v>500</v>
      </c>
      <c r="G81" s="1"/>
      <c r="H81" s="2" t="s">
        <v>1</v>
      </c>
      <c r="I81" s="55">
        <v>10.5</v>
      </c>
      <c r="J81" s="8">
        <f t="shared" si="0"/>
        <v>0</v>
      </c>
      <c r="K81" s="4"/>
      <c r="L81" s="58"/>
      <c r="M81" s="5"/>
      <c r="N81" s="6"/>
      <c r="O81" s="7"/>
      <c r="P81" s="7"/>
    </row>
    <row r="82" spans="1:16" ht="12" customHeight="1">
      <c r="A82" s="3"/>
      <c r="B82" s="13">
        <v>66</v>
      </c>
      <c r="C82" s="112" t="s">
        <v>107</v>
      </c>
      <c r="D82" s="113"/>
      <c r="E82" s="11"/>
      <c r="F82" s="1">
        <v>500</v>
      </c>
      <c r="G82" s="1"/>
      <c r="H82" s="2" t="s">
        <v>1</v>
      </c>
      <c r="I82" s="52">
        <v>5.73</v>
      </c>
      <c r="J82" s="8">
        <f t="shared" si="0"/>
        <v>0</v>
      </c>
      <c r="K82" s="4"/>
      <c r="L82" s="58"/>
      <c r="M82" s="5"/>
      <c r="N82" s="6"/>
      <c r="O82" s="7"/>
      <c r="P82" s="7"/>
    </row>
    <row r="83" spans="1:16" ht="12" customHeight="1">
      <c r="A83" s="3"/>
      <c r="B83" s="13">
        <v>67</v>
      </c>
      <c r="C83" s="112" t="s">
        <v>108</v>
      </c>
      <c r="D83" s="113"/>
      <c r="E83" s="11"/>
      <c r="F83" s="1">
        <v>500</v>
      </c>
      <c r="G83" s="1"/>
      <c r="H83" s="2" t="s">
        <v>1</v>
      </c>
      <c r="I83" s="52">
        <v>33.66</v>
      </c>
      <c r="J83" s="8">
        <f aca="true" t="shared" si="1" ref="J83:J102">G83*I83</f>
        <v>0</v>
      </c>
      <c r="K83" s="4"/>
      <c r="L83" s="58"/>
      <c r="M83" s="5"/>
      <c r="N83" s="6"/>
      <c r="O83" s="7"/>
      <c r="P83" s="7"/>
    </row>
    <row r="84" spans="1:16" ht="12" customHeight="1">
      <c r="A84" s="3"/>
      <c r="B84" s="13">
        <v>68</v>
      </c>
      <c r="C84" s="112" t="s">
        <v>109</v>
      </c>
      <c r="D84" s="113"/>
      <c r="E84" s="11"/>
      <c r="F84" s="1">
        <v>500</v>
      </c>
      <c r="G84" s="1"/>
      <c r="H84" s="2" t="s">
        <v>1</v>
      </c>
      <c r="I84" s="52">
        <v>6.69</v>
      </c>
      <c r="J84" s="8">
        <f t="shared" si="1"/>
        <v>0</v>
      </c>
      <c r="K84" s="4"/>
      <c r="L84" s="58"/>
      <c r="M84" s="5"/>
      <c r="N84" s="6"/>
      <c r="O84" s="7"/>
      <c r="P84" s="7"/>
    </row>
    <row r="85" spans="1:16" ht="12" customHeight="1">
      <c r="A85" s="3"/>
      <c r="B85" s="13">
        <v>69</v>
      </c>
      <c r="C85" s="112" t="s">
        <v>110</v>
      </c>
      <c r="D85" s="113"/>
      <c r="E85" s="11"/>
      <c r="F85" s="1">
        <v>500</v>
      </c>
      <c r="G85" s="1"/>
      <c r="H85" s="2" t="s">
        <v>1</v>
      </c>
      <c r="I85" s="52">
        <v>6.99</v>
      </c>
      <c r="J85" s="8">
        <f t="shared" si="1"/>
        <v>0</v>
      </c>
      <c r="K85" s="4"/>
      <c r="L85" s="58"/>
      <c r="M85" s="5"/>
      <c r="N85" s="6"/>
      <c r="O85" s="7"/>
      <c r="P85" s="7"/>
    </row>
    <row r="86" spans="1:16" ht="12" customHeight="1">
      <c r="A86" s="3"/>
      <c r="B86" s="13">
        <v>70</v>
      </c>
      <c r="C86" s="112" t="s">
        <v>111</v>
      </c>
      <c r="D86" s="113"/>
      <c r="E86" s="11"/>
      <c r="F86" s="1">
        <v>500</v>
      </c>
      <c r="G86" s="1"/>
      <c r="H86" s="2" t="s">
        <v>1</v>
      </c>
      <c r="I86" s="52">
        <v>7.6</v>
      </c>
      <c r="J86" s="8">
        <f t="shared" si="1"/>
        <v>0</v>
      </c>
      <c r="K86" s="4"/>
      <c r="L86" s="58"/>
      <c r="M86" s="5"/>
      <c r="N86" s="6"/>
      <c r="O86" s="7"/>
      <c r="P86" s="7"/>
    </row>
    <row r="87" spans="1:16" ht="12" customHeight="1">
      <c r="A87" s="3"/>
      <c r="B87" s="13">
        <v>71</v>
      </c>
      <c r="C87" s="112" t="s">
        <v>112</v>
      </c>
      <c r="D87" s="113"/>
      <c r="E87" s="11"/>
      <c r="F87" s="1">
        <v>500</v>
      </c>
      <c r="G87" s="1"/>
      <c r="H87" s="2" t="s">
        <v>1</v>
      </c>
      <c r="I87" s="52">
        <v>6.67</v>
      </c>
      <c r="J87" s="8">
        <f t="shared" si="1"/>
        <v>0</v>
      </c>
      <c r="K87" s="4"/>
      <c r="L87" s="58"/>
      <c r="M87" s="5"/>
      <c r="N87" s="6"/>
      <c r="O87" s="7"/>
      <c r="P87" s="7"/>
    </row>
    <row r="88" spans="1:16" ht="12" customHeight="1">
      <c r="A88" s="3"/>
      <c r="B88" s="13">
        <v>72</v>
      </c>
      <c r="C88" s="112" t="s">
        <v>113</v>
      </c>
      <c r="D88" s="113"/>
      <c r="E88" s="11"/>
      <c r="F88" s="1">
        <v>500</v>
      </c>
      <c r="G88" s="1"/>
      <c r="H88" s="2" t="s">
        <v>1</v>
      </c>
      <c r="I88" s="52">
        <v>5.27</v>
      </c>
      <c r="J88" s="8">
        <f t="shared" si="1"/>
        <v>0</v>
      </c>
      <c r="K88" s="4"/>
      <c r="L88" s="58"/>
      <c r="M88" s="5"/>
      <c r="N88" s="6"/>
      <c r="O88" s="7"/>
      <c r="P88" s="7"/>
    </row>
    <row r="89" spans="1:16" ht="12" customHeight="1">
      <c r="A89" s="3"/>
      <c r="B89" s="13">
        <v>73</v>
      </c>
      <c r="C89" s="112" t="s">
        <v>114</v>
      </c>
      <c r="D89" s="113"/>
      <c r="E89" s="11"/>
      <c r="F89" s="1">
        <v>500</v>
      </c>
      <c r="G89" s="1"/>
      <c r="H89" s="2" t="s">
        <v>1</v>
      </c>
      <c r="I89" s="52">
        <v>8.06</v>
      </c>
      <c r="J89" s="8">
        <f t="shared" si="1"/>
        <v>0</v>
      </c>
      <c r="K89" s="4"/>
      <c r="L89" s="58"/>
      <c r="M89" s="5"/>
      <c r="N89" s="6"/>
      <c r="O89" s="7"/>
      <c r="P89" s="7"/>
    </row>
    <row r="90" spans="1:16" ht="12" customHeight="1">
      <c r="A90" s="3"/>
      <c r="B90" s="13">
        <v>74</v>
      </c>
      <c r="C90" s="112" t="s">
        <v>115</v>
      </c>
      <c r="D90" s="113"/>
      <c r="E90" s="11"/>
      <c r="F90" s="1">
        <v>500</v>
      </c>
      <c r="G90" s="1"/>
      <c r="H90" s="2" t="s">
        <v>1</v>
      </c>
      <c r="I90" s="55">
        <v>5.46</v>
      </c>
      <c r="J90" s="8">
        <f t="shared" si="1"/>
        <v>0</v>
      </c>
      <c r="K90" s="4"/>
      <c r="L90" s="58"/>
      <c r="M90" s="5"/>
      <c r="N90" s="6"/>
      <c r="O90" s="7"/>
      <c r="P90" s="7"/>
    </row>
    <row r="91" spans="1:16" ht="12" customHeight="1">
      <c r="A91" s="3"/>
      <c r="B91" s="13">
        <v>75</v>
      </c>
      <c r="C91" s="112" t="s">
        <v>116</v>
      </c>
      <c r="D91" s="113"/>
      <c r="E91" s="11"/>
      <c r="F91" s="1">
        <v>500</v>
      </c>
      <c r="G91" s="1"/>
      <c r="H91" s="2" t="s">
        <v>1</v>
      </c>
      <c r="I91" s="52">
        <v>5.92</v>
      </c>
      <c r="J91" s="8">
        <f t="shared" si="1"/>
        <v>0</v>
      </c>
      <c r="K91" s="4"/>
      <c r="L91" s="58"/>
      <c r="M91" s="5"/>
      <c r="N91" s="6"/>
      <c r="O91" s="7"/>
      <c r="P91" s="7"/>
    </row>
    <row r="92" spans="1:16" ht="12" customHeight="1">
      <c r="A92" s="3"/>
      <c r="B92" s="13">
        <v>76</v>
      </c>
      <c r="C92" s="112" t="s">
        <v>117</v>
      </c>
      <c r="D92" s="113"/>
      <c r="E92" s="11"/>
      <c r="F92" s="1">
        <v>500</v>
      </c>
      <c r="G92" s="1"/>
      <c r="H92" s="2" t="s">
        <v>1</v>
      </c>
      <c r="I92" s="55">
        <v>19.17</v>
      </c>
      <c r="J92" s="8">
        <f t="shared" si="1"/>
        <v>0</v>
      </c>
      <c r="K92" s="4"/>
      <c r="L92" s="58"/>
      <c r="M92" s="5"/>
      <c r="N92" s="6"/>
      <c r="O92" s="7"/>
      <c r="P92" s="7"/>
    </row>
    <row r="93" spans="1:16" ht="12" customHeight="1">
      <c r="A93" s="3"/>
      <c r="B93" s="13">
        <v>77</v>
      </c>
      <c r="C93" s="112" t="s">
        <v>118</v>
      </c>
      <c r="D93" s="113"/>
      <c r="E93" s="11"/>
      <c r="F93" s="1">
        <v>500</v>
      </c>
      <c r="G93" s="1"/>
      <c r="H93" s="2" t="s">
        <v>1</v>
      </c>
      <c r="I93" s="52">
        <v>96.72</v>
      </c>
      <c r="J93" s="8">
        <f t="shared" si="1"/>
        <v>0</v>
      </c>
      <c r="K93" s="4"/>
      <c r="L93" s="58"/>
      <c r="M93" s="5"/>
      <c r="N93" s="6"/>
      <c r="O93" s="7"/>
      <c r="P93" s="7"/>
    </row>
    <row r="94" spans="1:16" ht="12" customHeight="1">
      <c r="A94" s="3"/>
      <c r="B94" s="13">
        <v>78</v>
      </c>
      <c r="C94" s="112" t="s">
        <v>119</v>
      </c>
      <c r="D94" s="113"/>
      <c r="E94" s="11"/>
      <c r="F94" s="1">
        <v>500</v>
      </c>
      <c r="G94" s="1"/>
      <c r="H94" s="2" t="s">
        <v>1</v>
      </c>
      <c r="I94" s="52">
        <v>18.6</v>
      </c>
      <c r="J94" s="8">
        <f t="shared" si="1"/>
        <v>0</v>
      </c>
      <c r="K94" s="4"/>
      <c r="L94" s="58"/>
      <c r="M94" s="5"/>
      <c r="N94" s="6"/>
      <c r="O94" s="7"/>
      <c r="P94" s="7"/>
    </row>
    <row r="95" spans="1:16" ht="12" customHeight="1">
      <c r="A95" s="3"/>
      <c r="B95" s="13">
        <v>79</v>
      </c>
      <c r="C95" s="112" t="s">
        <v>120</v>
      </c>
      <c r="D95" s="113"/>
      <c r="E95" s="11"/>
      <c r="F95" s="1">
        <v>500</v>
      </c>
      <c r="G95" s="1"/>
      <c r="H95" s="2" t="s">
        <v>1</v>
      </c>
      <c r="I95" s="52">
        <v>12.2</v>
      </c>
      <c r="J95" s="8">
        <f t="shared" si="1"/>
        <v>0</v>
      </c>
      <c r="K95" s="4"/>
      <c r="L95" s="58"/>
      <c r="M95" s="5"/>
      <c r="N95" s="6"/>
      <c r="O95" s="7"/>
      <c r="P95" s="7"/>
    </row>
    <row r="96" spans="1:16" ht="12" customHeight="1">
      <c r="A96" s="3"/>
      <c r="B96" s="13">
        <v>80</v>
      </c>
      <c r="C96" s="112" t="s">
        <v>121</v>
      </c>
      <c r="D96" s="113"/>
      <c r="E96" s="11"/>
      <c r="F96" s="1">
        <v>500</v>
      </c>
      <c r="G96" s="1"/>
      <c r="H96" s="2" t="s">
        <v>1</v>
      </c>
      <c r="I96" s="52">
        <v>15.28</v>
      </c>
      <c r="J96" s="8">
        <f t="shared" si="1"/>
        <v>0</v>
      </c>
      <c r="K96" s="4"/>
      <c r="L96" s="58"/>
      <c r="M96" s="5"/>
      <c r="N96" s="6"/>
      <c r="O96" s="7"/>
      <c r="P96" s="7"/>
    </row>
    <row r="97" spans="1:16" ht="12" customHeight="1">
      <c r="A97" s="3"/>
      <c r="B97" s="36">
        <v>81</v>
      </c>
      <c r="C97" s="112" t="s">
        <v>122</v>
      </c>
      <c r="D97" s="113"/>
      <c r="E97" s="38"/>
      <c r="F97" s="39">
        <v>500</v>
      </c>
      <c r="G97" s="39"/>
      <c r="H97" s="40" t="s">
        <v>1</v>
      </c>
      <c r="I97" s="55">
        <v>12.72</v>
      </c>
      <c r="J97" s="41">
        <f t="shared" si="1"/>
        <v>0</v>
      </c>
      <c r="K97" s="4"/>
      <c r="L97" s="58"/>
      <c r="M97" s="5"/>
      <c r="N97" s="3"/>
      <c r="O97" s="3"/>
      <c r="P97" s="3"/>
    </row>
    <row r="98" spans="1:16" ht="12" customHeight="1">
      <c r="A98" s="3"/>
      <c r="B98" s="130"/>
      <c r="C98" s="131"/>
      <c r="D98" s="136" t="s">
        <v>145</v>
      </c>
      <c r="E98" s="38"/>
      <c r="F98" s="39"/>
      <c r="G98" s="39"/>
      <c r="H98" s="40"/>
      <c r="I98" s="52"/>
      <c r="J98" s="41"/>
      <c r="K98" s="4"/>
      <c r="L98" s="58"/>
      <c r="M98" s="5"/>
      <c r="N98" s="3"/>
      <c r="O98" s="3"/>
      <c r="P98" s="3"/>
    </row>
    <row r="99" spans="1:16" ht="12" customHeight="1">
      <c r="A99" s="3"/>
      <c r="B99" s="138">
        <v>82</v>
      </c>
      <c r="C99" s="135" t="s">
        <v>137</v>
      </c>
      <c r="D99" s="132" t="s">
        <v>141</v>
      </c>
      <c r="E99" s="133"/>
      <c r="F99" s="39">
        <v>500</v>
      </c>
      <c r="G99" s="39"/>
      <c r="H99" s="40" t="s">
        <v>1</v>
      </c>
      <c r="I99" s="52">
        <v>40</v>
      </c>
      <c r="J99" s="41">
        <f t="shared" si="1"/>
        <v>0</v>
      </c>
      <c r="K99" s="4"/>
      <c r="L99" s="58"/>
      <c r="M99" s="5"/>
      <c r="N99" s="3"/>
      <c r="O99" s="3"/>
      <c r="P99" s="3"/>
    </row>
    <row r="100" spans="1:16" ht="12" customHeight="1">
      <c r="A100" s="3"/>
      <c r="B100" s="138">
        <v>83</v>
      </c>
      <c r="C100" s="135" t="s">
        <v>138</v>
      </c>
      <c r="D100" s="132" t="s">
        <v>142</v>
      </c>
      <c r="E100" s="133"/>
      <c r="F100" s="39">
        <v>500</v>
      </c>
      <c r="G100" s="39"/>
      <c r="H100" s="40" t="s">
        <v>1</v>
      </c>
      <c r="I100" s="52">
        <v>40</v>
      </c>
      <c r="J100" s="41">
        <f t="shared" si="1"/>
        <v>0</v>
      </c>
      <c r="K100" s="4"/>
      <c r="L100" s="58"/>
      <c r="M100" s="5"/>
      <c r="N100" s="3"/>
      <c r="O100" s="3"/>
      <c r="P100" s="3"/>
    </row>
    <row r="101" spans="1:16" ht="12" customHeight="1">
      <c r="A101" s="3"/>
      <c r="B101" s="138">
        <v>84</v>
      </c>
      <c r="C101" s="135" t="s">
        <v>139</v>
      </c>
      <c r="D101" s="132" t="s">
        <v>143</v>
      </c>
      <c r="E101" s="133"/>
      <c r="F101" s="39">
        <v>500</v>
      </c>
      <c r="G101" s="39"/>
      <c r="H101" s="40" t="s">
        <v>1</v>
      </c>
      <c r="I101" s="52">
        <v>40</v>
      </c>
      <c r="J101" s="41">
        <f t="shared" si="1"/>
        <v>0</v>
      </c>
      <c r="K101" s="4"/>
      <c r="L101" s="58"/>
      <c r="M101" s="5"/>
      <c r="N101" s="3"/>
      <c r="O101" s="3"/>
      <c r="P101" s="3"/>
    </row>
    <row r="102" spans="1:16" ht="12" customHeight="1">
      <c r="A102" s="3"/>
      <c r="B102" s="138">
        <v>85</v>
      </c>
      <c r="C102" s="134" t="s">
        <v>140</v>
      </c>
      <c r="D102" s="132" t="s">
        <v>144</v>
      </c>
      <c r="E102" s="133"/>
      <c r="F102" s="39">
        <v>500</v>
      </c>
      <c r="G102" s="39"/>
      <c r="H102" s="40" t="s">
        <v>1</v>
      </c>
      <c r="I102" s="52">
        <v>40</v>
      </c>
      <c r="J102" s="41">
        <f t="shared" si="1"/>
        <v>0</v>
      </c>
      <c r="K102" s="4"/>
      <c r="L102" s="58"/>
      <c r="M102" s="5"/>
      <c r="N102" s="3"/>
      <c r="O102" s="3"/>
      <c r="P102" s="3"/>
    </row>
    <row r="103" spans="1:16" ht="11.25" customHeight="1">
      <c r="A103" s="3"/>
      <c r="B103" s="122"/>
      <c r="C103" s="123"/>
      <c r="D103" s="44" t="s">
        <v>41</v>
      </c>
      <c r="E103" s="43" t="s">
        <v>0</v>
      </c>
      <c r="F103" s="45">
        <f>SUM(G17:G97)</f>
        <v>0</v>
      </c>
      <c r="G103" s="65" t="s">
        <v>44</v>
      </c>
      <c r="H103" s="65"/>
      <c r="I103" s="65"/>
      <c r="J103" s="47">
        <f>SUM(J16:J96)</f>
        <v>0</v>
      </c>
      <c r="K103" s="3"/>
      <c r="L103" s="7"/>
      <c r="M103" s="3"/>
      <c r="N103" s="3"/>
      <c r="O103" s="3"/>
      <c r="P103" s="3"/>
    </row>
    <row r="104" spans="1:16" ht="11.25" customHeight="1">
      <c r="A104" s="3"/>
      <c r="B104" s="20"/>
      <c r="C104" s="21"/>
      <c r="D104" s="37"/>
      <c r="E104" s="37"/>
      <c r="F104" s="42"/>
      <c r="G104" s="65" t="s">
        <v>43</v>
      </c>
      <c r="H104" s="65"/>
      <c r="I104" s="65"/>
      <c r="J104" s="48">
        <f>J103*0.18</f>
        <v>0</v>
      </c>
      <c r="K104" s="3"/>
      <c r="L104" s="7"/>
      <c r="M104" s="3"/>
      <c r="N104" s="3"/>
      <c r="O104" s="3"/>
      <c r="P104" s="3"/>
    </row>
    <row r="105" spans="1:16" ht="11.25" customHeight="1">
      <c r="A105" s="3"/>
      <c r="B105" s="121" t="s">
        <v>34</v>
      </c>
      <c r="C105" s="121"/>
      <c r="D105" s="49"/>
      <c r="E105" s="49"/>
      <c r="F105" s="49"/>
      <c r="G105" s="65" t="s">
        <v>42</v>
      </c>
      <c r="H105" s="65"/>
      <c r="I105" s="65"/>
      <c r="J105" s="47">
        <f>J103+J104</f>
        <v>0</v>
      </c>
      <c r="K105" s="3"/>
      <c r="L105" s="7"/>
      <c r="M105" s="3"/>
      <c r="N105" s="3"/>
      <c r="O105" s="3"/>
      <c r="P105" s="3"/>
    </row>
    <row r="106" spans="1:16" ht="4.5" customHeight="1">
      <c r="A106" s="3"/>
      <c r="B106" s="20"/>
      <c r="C106" s="22"/>
      <c r="D106" s="22"/>
      <c r="E106" s="22"/>
      <c r="F106" s="22"/>
      <c r="G106" s="22"/>
      <c r="H106" s="22"/>
      <c r="I106" s="22"/>
      <c r="J106" s="22"/>
      <c r="K106" s="3"/>
      <c r="L106" s="3"/>
      <c r="M106" s="3"/>
      <c r="N106" s="3"/>
      <c r="O106" s="3"/>
      <c r="P106" s="3"/>
    </row>
    <row r="107" spans="1:16" ht="12.75">
      <c r="A107" s="3"/>
      <c r="B107" s="97" t="s">
        <v>29</v>
      </c>
      <c r="C107" s="97"/>
      <c r="D107" s="97"/>
      <c r="E107" s="97"/>
      <c r="F107" s="97"/>
      <c r="G107" s="97"/>
      <c r="H107" s="97"/>
      <c r="I107" s="97"/>
      <c r="J107" s="97"/>
      <c r="K107" s="3"/>
      <c r="L107" s="3"/>
      <c r="M107" s="3"/>
      <c r="N107" s="3"/>
      <c r="O107" s="3"/>
      <c r="P107" s="3"/>
    </row>
    <row r="108" spans="1:16" ht="9.75" customHeight="1">
      <c r="A108" s="3"/>
      <c r="B108" s="98" t="s">
        <v>135</v>
      </c>
      <c r="C108" s="99"/>
      <c r="D108" s="99"/>
      <c r="E108" s="99"/>
      <c r="F108" s="99"/>
      <c r="G108" s="99"/>
      <c r="H108" s="99"/>
      <c r="I108" s="99"/>
      <c r="J108" s="100"/>
      <c r="K108" s="3"/>
      <c r="L108" s="3"/>
      <c r="M108" s="3"/>
      <c r="N108" s="3"/>
      <c r="O108" s="3"/>
      <c r="P108" s="3"/>
    </row>
    <row r="109" spans="1:16" ht="9.75" customHeight="1">
      <c r="A109" s="3"/>
      <c r="B109" s="101" t="s">
        <v>30</v>
      </c>
      <c r="C109" s="102"/>
      <c r="D109" s="102"/>
      <c r="E109" s="102"/>
      <c r="F109" s="102"/>
      <c r="G109" s="102"/>
      <c r="H109" s="102"/>
      <c r="I109" s="102"/>
      <c r="J109" s="103"/>
      <c r="K109" s="3"/>
      <c r="L109" s="3"/>
      <c r="M109" s="3"/>
      <c r="N109" s="3"/>
      <c r="O109" s="3"/>
      <c r="P109" s="3"/>
    </row>
    <row r="110" spans="1:16" ht="9.75" customHeight="1">
      <c r="A110" s="3"/>
      <c r="B110" s="101" t="s">
        <v>31</v>
      </c>
      <c r="C110" s="102"/>
      <c r="D110" s="102"/>
      <c r="E110" s="102"/>
      <c r="F110" s="102"/>
      <c r="G110" s="102"/>
      <c r="H110" s="102"/>
      <c r="I110" s="102"/>
      <c r="J110" s="103"/>
      <c r="K110" s="3"/>
      <c r="L110" s="3"/>
      <c r="M110" s="3"/>
      <c r="N110" s="3"/>
      <c r="O110" s="3"/>
      <c r="P110" s="3"/>
    </row>
    <row r="111" spans="1:16" ht="9.75" customHeight="1">
      <c r="A111" s="3"/>
      <c r="B111" s="50" t="s">
        <v>136</v>
      </c>
      <c r="C111" s="23"/>
      <c r="D111" s="23"/>
      <c r="E111" s="23"/>
      <c r="F111" s="23"/>
      <c r="G111" s="23"/>
      <c r="H111" s="23"/>
      <c r="I111" s="23"/>
      <c r="J111" s="34"/>
      <c r="K111" s="3"/>
      <c r="L111" s="3"/>
      <c r="M111" s="3"/>
      <c r="N111" s="3"/>
      <c r="O111" s="3"/>
      <c r="P111" s="3"/>
    </row>
    <row r="112" spans="1:16" ht="9.75" customHeight="1">
      <c r="A112" s="3"/>
      <c r="B112" s="104" t="s">
        <v>32</v>
      </c>
      <c r="C112" s="105"/>
      <c r="D112" s="105"/>
      <c r="E112" s="105"/>
      <c r="F112" s="105"/>
      <c r="G112" s="24"/>
      <c r="H112" s="24"/>
      <c r="I112" s="24"/>
      <c r="J112" s="35"/>
      <c r="K112" s="3"/>
      <c r="L112" s="3"/>
      <c r="M112" s="3"/>
      <c r="N112" s="3"/>
      <c r="O112" s="3"/>
      <c r="P112" s="3"/>
    </row>
    <row r="113" spans="1:16" ht="9.75" customHeight="1">
      <c r="A113" s="3"/>
      <c r="B113" s="114" t="s">
        <v>33</v>
      </c>
      <c r="C113" s="115"/>
      <c r="D113" s="115"/>
      <c r="E113" s="115"/>
      <c r="F113" s="115"/>
      <c r="G113" s="115"/>
      <c r="H113" s="115"/>
      <c r="I113" s="115"/>
      <c r="J113" s="116"/>
      <c r="K113" s="3"/>
      <c r="L113" s="3"/>
      <c r="M113" s="3"/>
      <c r="N113" s="3"/>
      <c r="O113" s="3"/>
      <c r="P113" s="3"/>
    </row>
    <row r="114" spans="1:16" ht="4.5" customHeight="1">
      <c r="A114" s="3"/>
      <c r="B114" s="25"/>
      <c r="C114" s="25"/>
      <c r="D114" s="25"/>
      <c r="E114" s="25"/>
      <c r="F114" s="25"/>
      <c r="G114" s="25"/>
      <c r="H114" s="25"/>
      <c r="I114" s="25"/>
      <c r="J114" s="25"/>
      <c r="K114" s="3"/>
      <c r="L114" s="3"/>
      <c r="M114" s="3"/>
      <c r="N114" s="3"/>
      <c r="O114" s="3"/>
      <c r="P114" s="3"/>
    </row>
    <row r="115" spans="1:16" ht="12.75">
      <c r="A115" s="3"/>
      <c r="B115" s="26"/>
      <c r="C115" s="27"/>
      <c r="D115" s="28"/>
      <c r="E115" s="29"/>
      <c r="F115" s="29"/>
      <c r="G115" s="26"/>
      <c r="H115" s="30"/>
      <c r="I115" s="27"/>
      <c r="J115" s="30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</sheetData>
  <sheetProtection/>
  <mergeCells count="116">
    <mergeCell ref="C96:D96"/>
    <mergeCell ref="C97:D9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B113:J113"/>
    <mergeCell ref="I2:J2"/>
    <mergeCell ref="B3:H3"/>
    <mergeCell ref="G103:I103"/>
    <mergeCell ref="G104:I104"/>
    <mergeCell ref="B105:C105"/>
    <mergeCell ref="B103:C103"/>
    <mergeCell ref="D14:J14"/>
    <mergeCell ref="F12:H12"/>
    <mergeCell ref="B10:E10"/>
    <mergeCell ref="B1:J1"/>
    <mergeCell ref="B107:J107"/>
    <mergeCell ref="B108:J108"/>
    <mergeCell ref="B109:J109"/>
    <mergeCell ref="B110:J110"/>
    <mergeCell ref="B112:F112"/>
    <mergeCell ref="D13:J13"/>
    <mergeCell ref="B13:C13"/>
    <mergeCell ref="B14:C14"/>
    <mergeCell ref="C17:D17"/>
    <mergeCell ref="H6:J6"/>
    <mergeCell ref="B7:J7"/>
    <mergeCell ref="B8:E8"/>
    <mergeCell ref="F8:F9"/>
    <mergeCell ref="G8:J9"/>
    <mergeCell ref="B9:E9"/>
    <mergeCell ref="B2:H2"/>
    <mergeCell ref="I3:J3"/>
    <mergeCell ref="B5:G5"/>
    <mergeCell ref="G105:I105"/>
    <mergeCell ref="G10:J10"/>
    <mergeCell ref="B11:E11"/>
    <mergeCell ref="G11:J11"/>
    <mergeCell ref="B12:C12"/>
    <mergeCell ref="H5:J5"/>
    <mergeCell ref="B6:G6"/>
  </mergeCells>
  <hyperlinks>
    <hyperlink ref="H5" r:id="rId1" display="info@tamburat.ru"/>
  </hyperlinks>
  <printOptions/>
  <pageMargins left="0.8267716535433072" right="0.2362204724409449" top="0.3937007874015748" bottom="0.35433070866141736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2008-07-08T11:01:31Z</cp:lastPrinted>
  <dcterms:created xsi:type="dcterms:W3CDTF">2008-06-28T10:40:21Z</dcterms:created>
  <dcterms:modified xsi:type="dcterms:W3CDTF">2011-04-15T10:16:25Z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